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420" windowWidth="14310" windowHeight="13650" activeTab="0"/>
  </bookViews>
  <sheets>
    <sheet name="Souhrn" sheetId="1" r:id="rId1"/>
    <sheet name="Drenáž" sheetId="2" r:id="rId2"/>
    <sheet name="Svody" sheetId="3" r:id="rId3"/>
    <sheet name="Stromy" sheetId="4" r:id="rId4"/>
    <sheet name="Plynovod" sheetId="5" r:id="rId5"/>
    <sheet name="Sanace" sheetId="6" r:id="rId6"/>
    <sheet name="VO Husova VP - rekapitulace" sheetId="7" r:id="rId7"/>
    <sheet name="VO Husova VP - rozpočet" sheetId="8" r:id="rId8"/>
    <sheet name="VO Husova VP - parametry" sheetId="9" r:id="rId9"/>
    <sheet name="VO Husova - rekapitulace" sheetId="10" r:id="rId10"/>
    <sheet name="VO Husova - rozpočet" sheetId="11" r:id="rId11"/>
    <sheet name="VO Husova - parametry" sheetId="12" r:id="rId12"/>
    <sheet name="Oprava zdi" sheetId="13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<sst xmlns="http://schemas.openxmlformats.org/spreadsheetml/2006/main" count="1434" uniqueCount="675">
  <si>
    <t>Soupis stavebních prací, dodávek a služeb</t>
  </si>
  <si>
    <t>Stavba:</t>
  </si>
  <si>
    <t>18/186/001</t>
  </si>
  <si>
    <t>Městská třída - část II, Nádražní, Žďár nad Sázavou</t>
  </si>
  <si>
    <t>Objekt:</t>
  </si>
  <si>
    <t>SO302.1</t>
  </si>
  <si>
    <t>Hloubková drenáž - prodloužení</t>
  </si>
  <si>
    <t>Rozpočet:</t>
  </si>
  <si>
    <t>001</t>
  </si>
  <si>
    <t>Zadavatel</t>
  </si>
  <si>
    <t>Město Žďár nad Sázavou</t>
  </si>
  <si>
    <t>IČO:</t>
  </si>
  <si>
    <t>00295841</t>
  </si>
  <si>
    <t>Žižkova 227/1</t>
  </si>
  <si>
    <t>DIČ:</t>
  </si>
  <si>
    <t>CZ00295841</t>
  </si>
  <si>
    <t>59101</t>
  </si>
  <si>
    <t>Žďár nad Sázavou-Žďár nad Sázavou 1</t>
  </si>
  <si>
    <t>Projektant:</t>
  </si>
  <si>
    <t>Ing. František Laštovička, UNI PROJEKT</t>
  </si>
  <si>
    <t>10117831</t>
  </si>
  <si>
    <t>Studentská 1133/3</t>
  </si>
  <si>
    <t>CZ6003161494</t>
  </si>
  <si>
    <t>Žďár nad Sázavou-Žďár nad Sázavou 4</t>
  </si>
  <si>
    <t>Zhotovitel:</t>
  </si>
  <si>
    <t>1. Žďárská plynařská a vodařská, a.s.</t>
  </si>
  <si>
    <t>25531328</t>
  </si>
  <si>
    <t>Beranových 698</t>
  </si>
  <si>
    <t>CZ25531328</t>
  </si>
  <si>
    <t>19900</t>
  </si>
  <si>
    <t>PRAHA - Letňany</t>
  </si>
  <si>
    <t>Vypracoval:</t>
  </si>
  <si>
    <t>Rozpis ceny</t>
  </si>
  <si>
    <t>Celkem</t>
  </si>
  <si>
    <t>HSV</t>
  </si>
  <si>
    <t>Vedlejší náklady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</si>
  <si>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</si>
  <si>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</si>
  <si>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</si>
  <si>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</si>
  <si>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</si>
  <si>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</si>
  <si>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</si>
  <si>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</si>
  <si>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</si>
  <si>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</si>
  <si>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</si>
  <si>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</si>
  <si>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</si>
  <si>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</si>
  <si>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Název</t>
  </si>
  <si>
    <t>Cena celkem</t>
  </si>
  <si>
    <t>1</t>
  </si>
  <si>
    <t>Zemní práce</t>
  </si>
  <si>
    <t>2</t>
  </si>
  <si>
    <t>Základy a zvláštní zakládání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</si>
  <si>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</si>
  <si>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</si>
  <si>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</si>
  <si>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</si>
  <si>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</si>
  <si>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</si>
  <si>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</si>
  <si>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</si>
  <si>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</si>
  <si>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</si>
  <si>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D96</t>
  </si>
  <si>
    <t>Přesuny suti a vybouraných hmot</t>
  </si>
  <si>
    <t>Položkový soupis prací a dodávek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</si>
  <si>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</si>
  <si>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</si>
  <si>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</si>
  <si>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</si>
  <si>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</si>
  <si>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</si>
  <si>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</si>
  <si>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</si>
  <si>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</si>
  <si>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Díl:</t>
  </si>
  <si>
    <t>113107415R00</t>
  </si>
  <si>
    <t>Odstranění podkladů nebo krytů z kameniva těženého, v ploše jednotlivě nad 50 m2, tloušťka vrstvy 150 mm</t>
  </si>
  <si>
    <t>m2</t>
  </si>
  <si>
    <t>113107620R00</t>
  </si>
  <si>
    <t>Odstranění podkladů nebo krytů z kameniva hrubého drceného, v ploše jednotlivě nad 50 m2, tloušťka vrstvy 200 mm</t>
  </si>
  <si>
    <t>113108414R00</t>
  </si>
  <si>
    <t>Odstranění podkladů nebo krytů živičných, v ploše jednotlivě nad 50 m2, tloušťka vrstvy 140 mm</t>
  </si>
  <si>
    <t>1,2*(30,0-3,0)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</si>
  <si>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</si>
  <si>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</si>
  <si>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</si>
  <si>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</si>
  <si>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119001401R00</t>
  </si>
  <si>
    <t>Dočasné zajištění podzemního potrubí nebo vedení ocelového potrubí
 DN  do 200 mm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</si>
  <si>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</si>
  <si>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119001411R00</t>
  </si>
  <si>
    <t>Dočasné zajištění podzemního potrubí nebo vedení betonového potrubí
 DN  do 200 mm</t>
  </si>
  <si>
    <t>119001421R00</t>
  </si>
  <si>
    <t>Dočasné zajištění podzemního potrubí nebo vedení kabelů do 3 kabelů</t>
  </si>
  <si>
    <t>8*1,2</t>
  </si>
  <si>
    <t>120001101R00</t>
  </si>
  <si>
    <t>Ztížené vykopávky v horninách jakékoliv třídy</t>
  </si>
  <si>
    <t>m3</t>
  </si>
  <si>
    <t>příplatek k cenám vykopávek za ztížení vykopávky v blízkosti podzemního vedení nebo výbušnin v horninách jakékoliv třídy,</t>
  </si>
  <si>
    <t>1,2*1,0*2,6*10</t>
  </si>
  <si>
    <t>130901121R00</t>
  </si>
  <si>
    <t>Bourání konstrukcí v hloubených vykopávkách z betonu z betonu, prostého, pneumatickým kladivem</t>
  </si>
  <si>
    <t>s přemístěním suti na hromady na vzdálenost do 20 m nebo s uložením na dopravní prostředek,</t>
  </si>
  <si>
    <t>0,062*30,0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</si>
  <si>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</si>
  <si>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</si>
  <si>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</si>
  <si>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1,2*1,5*30,0</t>
  </si>
  <si>
    <t>komunikace : -0,56*32,4</t>
  </si>
  <si>
    <t>132301212R00</t>
  </si>
  <si>
    <t xml:space="preserve">Hloubení rýh šířky přes 60 do 200 cm do 1000 m3, v hornině 4, hloubení strojně </t>
  </si>
  <si>
    <t>1,2*(2,52+2,70)/2*30,0</t>
  </si>
  <si>
    <t>hornina 3 : -54,0</t>
  </si>
  <si>
    <t>132301401R00</t>
  </si>
  <si>
    <t>Hloubená vykopávka pod základy v hornině 4</t>
  </si>
  <si>
    <t>s přehozením výkopku na vzdálenost 3 m nebo s naložením na ruční dopravní prostředek.</t>
  </si>
  <si>
    <t>podkopání teplovodu : 1,5*1,2*0,6</t>
  </si>
  <si>
    <t>151101102R00</t>
  </si>
  <si>
    <t>Zřízení pažení a rozepření stěn rýh příložné  pro jakoukoliv mezerovitost, hloubky do 4 m</t>
  </si>
  <si>
    <t>pro podzemní vedení pro všechny šířky rýhy,</t>
  </si>
  <si>
    <t>(2,52+2,70)/2*30,0*2</t>
  </si>
  <si>
    <t>151101112R00</t>
  </si>
  <si>
    <t>Odstranění pažení a rozepření rýh příložné , hloubky do 4 m</t>
  </si>
  <si>
    <t>pro podzemní vedení s uložením materiálu na vzdálenost do 3 m od kraje výkopu,</t>
  </si>
  <si>
    <t>161101102R00</t>
  </si>
  <si>
    <t>Svislé přemístění výkopku z horniny 1 až 4, při hloubce výkopu přes 2,5 do 4 m</t>
  </si>
  <si>
    <t>bez naložení do dopravní nádoby, ale s vyprázdněním dopravní nádoby na hromadu nebo na dopravní prostředek,</t>
  </si>
  <si>
    <t>(35,8560+39,96)*0,55</t>
  </si>
  <si>
    <t>161101151R00</t>
  </si>
  <si>
    <t>Svislé přemístění výkopku z horniny 5 až 7, při hloubce výkopu přes 1 do 2,5 m</t>
  </si>
  <si>
    <t>162601102R00</t>
  </si>
  <si>
    <t>Vodorovné přemístění výkopku z horniny 1 až 4, na vzdálenost přes 4 000  do 5 000 m</t>
  </si>
  <si>
    <t>po suchu, bez ohledu na druh dopravního prostředku, bez naložení výkopku, avšak se složením bez rozhrnutí,</t>
  </si>
  <si>
    <t>1,2*0,35*30,0</t>
  </si>
  <si>
    <t>162601152R00</t>
  </si>
  <si>
    <t>Vodorovné přemístění výkopku z horniny 5 až 7, na vzdálenost přes 4 000  do 5 000 m</t>
  </si>
  <si>
    <t>171201101R00</t>
  </si>
  <si>
    <t>Uložení sypaniny na skládku nebo do násypů nezhut. do násypů nezhutněných</t>
  </si>
  <si>
    <t>nebo na skládku s rozprostřením sypaniny ve vrstvách a s hrubým urovnáním,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</si>
  <si>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</si>
  <si>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</si>
  <si>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</si>
  <si>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</si>
  <si>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35,8560+39,96-12,60</t>
  </si>
  <si>
    <t>199000002R00</t>
  </si>
  <si>
    <t>Poplatky za skládku horniny 1- 4</t>
  </si>
  <si>
    <t>212561111R00</t>
  </si>
  <si>
    <t>Výplň trativodů kamenivem hrubým drceným, frakce 4-16 mm</t>
  </si>
  <si>
    <t>do rýh bez zhutnění s úpravou povrchu výplně,</t>
  </si>
  <si>
    <t>212971110R00</t>
  </si>
  <si>
    <t xml:space="preserve">o sklonu do 2,5,  </t>
  </si>
  <si>
    <t>(1,2+1,2+0,35+0,35)*30,0</t>
  </si>
  <si>
    <t>69366198R</t>
  </si>
  <si>
    <t>geotextilie PP; funkce separační, ochranná, výztužná, filtrační; plošná hmotnost 300 g/m2; zpevněná oboustranně</t>
  </si>
  <si>
    <t>564861111RT4</t>
  </si>
  <si>
    <t>Podklad ze štěrkodrti s rozprostřením a zhutněním frakce 0-63 mm, tloušťka po zhutnění 200 mm</t>
  </si>
  <si>
    <t>564962113R00</t>
  </si>
  <si>
    <t>Podklad nebo kryt z mechanicky zpevněného kameniva (MZK) tloušťka po zhutnění 220 mm</t>
  </si>
  <si>
    <t>s rozprostřením a zhutněním</t>
  </si>
  <si>
    <t>581121110R00</t>
  </si>
  <si>
    <t>Kryt cementobetonový silničních komunikací skupiny 3 a 4, tloušťky 140 mm</t>
  </si>
  <si>
    <t>871318111R00</t>
  </si>
  <si>
    <t>Kladení drenážního potrubí z plastických hmot</t>
  </si>
  <si>
    <t>877313123R00</t>
  </si>
  <si>
    <t>Montáž tvarovek na potrubí z trub z plastů těsněných gumovým kroužkem jednoosých DN 150 mm</t>
  </si>
  <si>
    <t>kus</t>
  </si>
  <si>
    <t>v otevřeném výkopu,</t>
  </si>
  <si>
    <t>286139911R1</t>
  </si>
  <si>
    <t>Trubka drenážní PE-HD DN 100 SN8, perforovaná 220st., uvnitř hladká, vně profilovaná</t>
  </si>
  <si>
    <t>30*1,015</t>
  </si>
  <si>
    <t>28651830.AR1</t>
  </si>
  <si>
    <t>Zátka drenážní DN100</t>
  </si>
  <si>
    <t>1*1,015</t>
  </si>
  <si>
    <t>286572001R1</t>
  </si>
  <si>
    <t>Spojka drenážní PE-HD DN 100</t>
  </si>
  <si>
    <t>5*1,015</t>
  </si>
  <si>
    <t>286572021R1</t>
  </si>
  <si>
    <t>Přechod na KG PE-HD DN 100, drenážní</t>
  </si>
  <si>
    <t>917862111R00</t>
  </si>
  <si>
    <t>Osazení chodníkového obrubníku betonového stojatého, s boční opěrou z betonu prostého, do lože z betonu prostého C 12/15</t>
  </si>
  <si>
    <t>se zatřením lože, s vyplněním a zatřením spár cementovou maltou. S dodáním hmot pro lože tl. 80-100 mm.</t>
  </si>
  <si>
    <t>919735113R00</t>
  </si>
  <si>
    <t>Řezání stávajících krytů nebo podkladů živičných, hloubky přes 100 do 150 mm</t>
  </si>
  <si>
    <t>včetně spotřeby vody</t>
  </si>
  <si>
    <t>27*2</t>
  </si>
  <si>
    <t>979024441R00</t>
  </si>
  <si>
    <t>Očištění vybouraných obrubníků, dlaždic obrubníků, krajníků vybouraných z jakéhokoliv lože a s jakoukoliv výplní spár</t>
  </si>
  <si>
    <t>krajníků, desek nebo panelů od spojovacího materiálu s odklizením a uložením očištěných hmot a spojovacího materiálu na skládku na vzdálenost do 10 m</t>
  </si>
  <si>
    <t>998276101R00</t>
  </si>
  <si>
    <t>Přesun hmot pro trubní vedení z trub plastových nebo sklolaminátových v otevřeném výkopu</t>
  </si>
  <si>
    <t>t</t>
  </si>
  <si>
    <t>vodovodu nebo kanalizace ražené nebo hloubené (827 1.1, 827 1.9, 827 2.1, 827 2.9), drobných objektů</t>
  </si>
  <si>
    <t>na vzdálenost 15 m od hrany výkopu nebo od okraje šachty</t>
  </si>
  <si>
    <t>979990103R00</t>
  </si>
  <si>
    <t>Poplatek za skládku beton do 30x30 cm</t>
  </si>
  <si>
    <t>979082213R00</t>
  </si>
  <si>
    <t>Vodorovná doprava suti po suchu bez naložení, ale se složením a hrubým urovnáním na vzdálenost do 1 km</t>
  </si>
  <si>
    <t>979082219R00</t>
  </si>
  <si>
    <t>Vodorovná doprava suti po suchu příplatek k ceně za každý další i započatý 1 km přes 1 km</t>
  </si>
  <si>
    <t>979093111R00</t>
  </si>
  <si>
    <t>Uložení suti na skládku bez zhutnění</t>
  </si>
  <si>
    <t>JKSO:</t>
  </si>
  <si>
    <t>827.21.A1</t>
  </si>
  <si>
    <t>Profil potrubí DN do 100 mm</t>
  </si>
  <si>
    <t>30 m</t>
  </si>
  <si>
    <t>potrubí z trub z plastických hmot a sklolaminátu</t>
  </si>
  <si>
    <t>novostavba objektu</t>
  </si>
  <si>
    <t>Prodloužení drenáže do pěší zóny</t>
  </si>
  <si>
    <t>199 00 PRAHA - Letňany</t>
  </si>
  <si>
    <t>CENOVÁ  NABÍDKA</t>
  </si>
  <si>
    <t>NA ZAKÁZKU</t>
  </si>
  <si>
    <t>Žďár nad Sázavou - rekonstrukce ulice Nádražní</t>
  </si>
  <si>
    <t>SO 301: Prodloužení dešťového svodu</t>
  </si>
  <si>
    <t>1.</t>
  </si>
  <si>
    <t>Objednatel:</t>
  </si>
  <si>
    <t>Obchodní jméno:</t>
  </si>
  <si>
    <t>IĆO:</t>
  </si>
  <si>
    <t>Adresa:</t>
  </si>
  <si>
    <t>Žižkova 227/1, 591 01 Žďár nad Sázavou-Žďár nad Sázavou 1</t>
  </si>
  <si>
    <t>Kontakt:</t>
  </si>
  <si>
    <t>Petr Fuksa, petr.fuksa@zdarns.cz</t>
  </si>
  <si>
    <t>tel:</t>
  </si>
  <si>
    <t>2.</t>
  </si>
  <si>
    <t>Uchazeč:</t>
  </si>
  <si>
    <t>1. Žďárská plynařská a vodařská,a.s.</t>
  </si>
  <si>
    <t>Beranových 698, 199 00 PRAHA - Letňany</t>
  </si>
  <si>
    <t xml:space="preserve">zastoupená: </t>
  </si>
  <si>
    <t xml:space="preserve">fax: </t>
  </si>
  <si>
    <t>Email:</t>
  </si>
  <si>
    <t>1zpv@1zpv.cz</t>
  </si>
  <si>
    <t>Provozovna:</t>
  </si>
  <si>
    <t>Hamry nad Sázavou 367, 591 01 Žďár nad Sázavou</t>
  </si>
  <si>
    <t>3.</t>
  </si>
  <si>
    <t>Nabídková cena:</t>
  </si>
  <si>
    <t xml:space="preserve">zahrnuje: </t>
  </si>
  <si>
    <t>kompletní dodávku a montáž včetně všech příslušných zkoušek a dokladů - dle dodaných podkladů</t>
  </si>
  <si>
    <t>nezahrnuje:</t>
  </si>
  <si>
    <t>Cena</t>
  </si>
  <si>
    <t>množství</t>
  </si>
  <si>
    <t>cena/mj</t>
  </si>
  <si>
    <t>cena bez DPH</t>
  </si>
  <si>
    <t>01</t>
  </si>
  <si>
    <t>Trouba lit. odpad. DN 100/1000 hrdlová</t>
  </si>
  <si>
    <t>kpl.</t>
  </si>
  <si>
    <t>14</t>
  </si>
  <si>
    <t>02</t>
  </si>
  <si>
    <t>Trouba lit. odpad. DN 100/2000 hrdlová</t>
  </si>
  <si>
    <t>Cena bez DPH</t>
  </si>
  <si>
    <t>DPH 21 %</t>
  </si>
  <si>
    <t>Celková cena vč. DPH</t>
  </si>
  <si>
    <t>V Hamrech nad Sázavou dne</t>
  </si>
  <si>
    <r>
      <t>Daniel Havránek,</t>
    </r>
    <r>
      <rPr>
        <sz val="10"/>
        <rFont val="Arial"/>
        <family val="2"/>
      </rPr>
      <t xml:space="preserve"> ředitel společnosti, p</t>
    </r>
    <r>
      <rPr>
        <sz val="10"/>
        <rFont val="Arial"/>
        <family val="2"/>
      </rPr>
      <t>ředseda představenstva</t>
    </r>
  </si>
  <si>
    <t>Péče o stromy</t>
  </si>
  <si>
    <t>PÉČE O STROMY</t>
  </si>
  <si>
    <t>Jednorázová zálivka stromů, včetně režijních nákladů</t>
  </si>
  <si>
    <t>soubor</t>
  </si>
  <si>
    <t>voda zálivková</t>
  </si>
  <si>
    <t>03</t>
  </si>
  <si>
    <t>Pravidelná kontrola stromů, včetně režijních nákladů</t>
  </si>
  <si>
    <t>9</t>
  </si>
  <si>
    <t>Péče o stromy celkem</t>
  </si>
  <si>
    <t>VÍCEPRÁCE</t>
  </si>
  <si>
    <t>04</t>
  </si>
  <si>
    <t>Kotvení stromů ke kari sítím</t>
  </si>
  <si>
    <t>KS</t>
  </si>
  <si>
    <t>11</t>
  </si>
  <si>
    <t>05</t>
  </si>
  <si>
    <t>kari síť, průměr 8, vel 200 x 300 cm</t>
  </si>
  <si>
    <t>06</t>
  </si>
  <si>
    <t>Ochrana stromů bedněním</t>
  </si>
  <si>
    <t>07</t>
  </si>
  <si>
    <t>stavební řezivo + vázací drát + sprej</t>
  </si>
  <si>
    <t>08</t>
  </si>
  <si>
    <t>Režijní náklady - doprava osob a přeprava materiálu</t>
  </si>
  <si>
    <t>Vícepráce celkem</t>
  </si>
  <si>
    <t>4.</t>
  </si>
  <si>
    <t>Plnění:</t>
  </si>
  <si>
    <t>Datum:</t>
  </si>
  <si>
    <t>Zahájení:</t>
  </si>
  <si>
    <t>dle dohody</t>
  </si>
  <si>
    <t>Dokončení:</t>
  </si>
  <si>
    <t>Místo:</t>
  </si>
  <si>
    <t>k.ú.  Žďár nad Sázavou</t>
  </si>
  <si>
    <t>8.</t>
  </si>
  <si>
    <t>Poznámka:</t>
  </si>
  <si>
    <t>ceny jednotlivých položek v rozpočtu jsou kalkulovány na celou zakázku</t>
  </si>
  <si>
    <t>SO 801_1: Péče o stromy</t>
  </si>
  <si>
    <t>SO501.2</t>
  </si>
  <si>
    <t>Plynovod - změna č. 2 - prodloužení do pěší zóny</t>
  </si>
  <si>
    <t>Plynovod - prodloužení do pěší zóny</t>
  </si>
  <si>
    <t>5*0,9</t>
  </si>
  <si>
    <t>0,9*1,0*0,75*5</t>
  </si>
  <si>
    <t>0,9*0,75*15,0</t>
  </si>
  <si>
    <t>161101101R00</t>
  </si>
  <si>
    <t>Svislé přemístění výkopku z horniny 1 až 4, při hloubce výkopu přes 1 do 2,5 m</t>
  </si>
  <si>
    <t>10,1250*0,5</t>
  </si>
  <si>
    <t>0,9*0,51*15,0</t>
  </si>
  <si>
    <t>Uložení sypaniny do násypů nezhutněných</t>
  </si>
  <si>
    <t>10,1250-6,8850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</si>
  <si>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</si>
  <si>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</si>
  <si>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</si>
  <si>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((0,9*0,41)-0,0095)*15,0</t>
  </si>
  <si>
    <t>58337332R</t>
  </si>
  <si>
    <t>štěrkopísek frakce 0,0 až 22,0 mm; třída C</t>
  </si>
  <si>
    <t>5,39250*1,01*1,7</t>
  </si>
  <si>
    <t>4</t>
  </si>
  <si>
    <t>Vodorovné konstrukce</t>
  </si>
  <si>
    <t>451573111R00</t>
  </si>
  <si>
    <t>Lože pod potrubí, stoky a drobné objekty z písku a štěrkopísku  do 65 mm</t>
  </si>
  <si>
    <t>0,9*0,1*15,0</t>
  </si>
  <si>
    <t>M21</t>
  </si>
  <si>
    <t>Elektromontáže</t>
  </si>
  <si>
    <t>210800525R00</t>
  </si>
  <si>
    <t xml:space="preserve">H07V-U (CY), 2,5 mm2, uloženého volně,  </t>
  </si>
  <si>
    <t>28324238T1</t>
  </si>
  <si>
    <t>Páska samolepící k signalizačnímu vodiči - 10 m</t>
  </si>
  <si>
    <t>role</t>
  </si>
  <si>
    <t>34141301R</t>
  </si>
  <si>
    <t>vodič CYY; silový, propojovací jednožilový; pevné uložení; jádro Cu plné holé; počet žil 1; jmen.průřez jádra 2,50 mm2; vnější průměr max 4,7 mm; izolace PVC; tl. izolace 1,2 mm; odolný proti šíření plamene</t>
  </si>
  <si>
    <t>M23</t>
  </si>
  <si>
    <t>Montáže potrubí</t>
  </si>
  <si>
    <t>723190907R00</t>
  </si>
  <si>
    <t>Opravy plynovodního potrubí doplňkové práce
 odvzdušnění a napuštění plynového potrubí</t>
  </si>
  <si>
    <t>230180028R00</t>
  </si>
  <si>
    <t>Montáž trub z plastických hmot PE, PP, 110 x 6,2</t>
  </si>
  <si>
    <t>230180072R00</t>
  </si>
  <si>
    <t>Montáž trubních dílů PE, PP, D 110 x 6,2</t>
  </si>
  <si>
    <t>230220006R00</t>
  </si>
  <si>
    <t>Montáž litinového poklopu - plynovod</t>
  </si>
  <si>
    <t>230230016R00</t>
  </si>
  <si>
    <t>Hlavní tlaková zkouška vzduchem 0,6 MPa, DN 50</t>
  </si>
  <si>
    <t>230230076R00</t>
  </si>
  <si>
    <t>Čištění potrubí, DN 200</t>
  </si>
  <si>
    <t>28613107.MR</t>
  </si>
  <si>
    <t>spojka/nátrubek PE 100; SDR 11,0; D = 110,0 mm; spoj elektrosvařovaný</t>
  </si>
  <si>
    <t>2*1,015</t>
  </si>
  <si>
    <t>28613127.MR</t>
  </si>
  <si>
    <t>T-kus 90,0 °; PE 100; KIT; SDR 11,0; D = 110,0 mm; spoj elektrosvařovaný</t>
  </si>
  <si>
    <t>28613147.MR</t>
  </si>
  <si>
    <t>víčko/záslepka PE 100; KIT; SDR 11,0; D = 110,0 mm; spoj elektrosvařovaný</t>
  </si>
  <si>
    <t>28613182.MR1</t>
  </si>
  <si>
    <t>Zařízení pro odfuk plynového potrubí - dodávka a montáž</t>
  </si>
  <si>
    <t>kompl</t>
  </si>
  <si>
    <t>28613964.AR</t>
  </si>
  <si>
    <t>trubka plastová plynovodní hladká; PE 100; SDR 17,6; D = 110,0 mm; s = 6,30 mm; l = 12000,0 mm</t>
  </si>
  <si>
    <t>15*1,015</t>
  </si>
  <si>
    <t>28653327.AR</t>
  </si>
  <si>
    <t>koleno PE 100; 90,0 °; SDR 11,0; D = 110,0 mm; hladké; spoj elektrosvařovaný</t>
  </si>
  <si>
    <t>42291455R1</t>
  </si>
  <si>
    <t>Poklop k odfuku - plyn</t>
  </si>
  <si>
    <t>M46</t>
  </si>
  <si>
    <t>Zemní práce při montážích</t>
  </si>
  <si>
    <t>460490012R00</t>
  </si>
  <si>
    <t>Fólie výstražná z PVC, šířka 33 cm</t>
  </si>
  <si>
    <t>827.52.B4</t>
  </si>
  <si>
    <t>Způsob vedení - Podzemní vedení</t>
  </si>
  <si>
    <t>15 m</t>
  </si>
  <si>
    <t>Prodloužení plynovodu do pěší zóny</t>
  </si>
  <si>
    <t>KRYCÍ LIST SOUPISU PRACÍ</t>
  </si>
  <si>
    <t>SO 101 - Pozemní komunikace</t>
  </si>
  <si>
    <t>KSO:</t>
  </si>
  <si>
    <t>822 2</t>
  </si>
  <si>
    <t>CC-CZ:</t>
  </si>
  <si>
    <t>211</t>
  </si>
  <si>
    <t>Žďár nad Sázavou</t>
  </si>
  <si>
    <t>Zadavatel:</t>
  </si>
  <si>
    <t>IČ:</t>
  </si>
  <si>
    <t/>
  </si>
  <si>
    <t>Ing. Petr Novotný, Ph.D.</t>
  </si>
  <si>
    <t>Zpracovatel: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</si>
  <si>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</si>
  <si>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</si>
  <si>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</si>
  <si>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</si>
  <si>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</si>
  <si>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</si>
  <si>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</si>
  <si>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</si>
  <si>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</si>
  <si>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</si>
  <si>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</si>
  <si>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</si>
  <si>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</si>
  <si>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</si>
  <si>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</si>
  <si>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</si>
  <si>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</si>
  <si>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</si>
  <si>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</si>
  <si>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</si>
  <si>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</si>
  <si>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</si>
  <si>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</si>
  <si>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</si>
  <si>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</si>
  <si>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</si>
  <si>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</si>
  <si>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</si>
  <si>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Typ</t>
  </si>
  <si>
    <t>Kód</t>
  </si>
  <si>
    <t>Popis</t>
  </si>
  <si>
    <t>J.cena [CZK]</t>
  </si>
  <si>
    <t>Cenová soustava</t>
  </si>
  <si>
    <t>Náklady soupisu celkem</t>
  </si>
  <si>
    <t>D</t>
  </si>
  <si>
    <t>Práce a dodávky HSV</t>
  </si>
  <si>
    <t>K</t>
  </si>
  <si>
    <t>122201102</t>
  </si>
  <si>
    <t>Odkopávky a prokopávky nezapažené v hornině tř. 3 objem do 1000 m3</t>
  </si>
  <si>
    <t>CS ÚRS 2019 01</t>
  </si>
  <si>
    <t>PP</t>
  </si>
  <si>
    <t>Odkopávky a prokopávky nezapažené  s přehozením výkopku na vzdálenost do 3 m nebo s naložením na dopravní prostředek v hornině tř. 3 přes 100 do 1 000 m3</t>
  </si>
  <si>
    <t>3</t>
  </si>
  <si>
    <t>122201109</t>
  </si>
  <si>
    <t>Příplatek za lepivost u odkopávek v hornině tř. 1 až 3</t>
  </si>
  <si>
    <t>Odkopávky a prokopávky nezapažené  s přehozením výkopku na vzdálenost do 3 m nebo s naložením na dopravní prostředek v hornině tř. 3 Příplatek k cenám za lepivost horniny tř. 3</t>
  </si>
  <si>
    <t>VV</t>
  </si>
  <si>
    <t>7</t>
  </si>
  <si>
    <t>162501102</t>
  </si>
  <si>
    <t>Vodorovné přemístění do 3 000 m výkopku/sypaniny z horniny tř. 1 až 4</t>
  </si>
  <si>
    <t>Vodorovné přemístění výkopku nebo sypaniny po suchu  na obvyklém dopravním prostředku, bez naložení výkopku, avšak se složením bez rozhrnutí z horniny tř. 1 až 4 na vzdálenost přes 2 500 do 3 000 m</t>
  </si>
  <si>
    <t>28</t>
  </si>
  <si>
    <t>564861111</t>
  </si>
  <si>
    <t>Podklad ze štěrkodrtě ŠD tl 200 mm</t>
  </si>
  <si>
    <t>Podklad ze štěrkodrti ŠD  s rozprostřením a zhutněním, po zhutnění tl. 200 mm</t>
  </si>
  <si>
    <t>SO 101 - Sanace pláně pod komunikací</t>
  </si>
  <si>
    <t>Sanace pláně pod komunikací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</si>
  <si>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</si>
  <si>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</si>
  <si>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</si>
  <si>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</si>
  <si>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</si>
  <si>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</si>
  <si>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</si>
  <si>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</si>
  <si>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</si>
  <si>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</si>
  <si>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</si>
  <si>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</si>
  <si>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</si>
  <si>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</si>
  <si>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</si>
  <si>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</si>
  <si>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</si>
  <si>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</si>
  <si>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</si>
  <si>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</si>
  <si>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</si>
  <si>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</si>
  <si>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Náklady celkem s DPH</t>
  </si>
  <si>
    <t>Roční nárůst cen 0,00%</t>
  </si>
  <si>
    <t>Součty odstavců</t>
  </si>
  <si>
    <t>Materiál</t>
  </si>
  <si>
    <t>Montáž</t>
  </si>
  <si>
    <t>Dodávky</t>
  </si>
  <si>
    <t>HZS</t>
  </si>
  <si>
    <t>Pozice</t>
  </si>
  <si>
    <t>Mj</t>
  </si>
  <si>
    <t>Počet</t>
  </si>
  <si>
    <t>Materiál celkem</t>
  </si>
  <si>
    <t>Montáž celkem</t>
  </si>
  <si>
    <t>Kabelové rozpojovací skříně pro VO</t>
  </si>
  <si>
    <t>s pojistkovými odpojovači</t>
  </si>
  <si>
    <t>kab. rozpoj. skříň 5 sad poj. odpínačů, vč. pilíře a základu, kompl.</t>
  </si>
  <si>
    <t>ks</t>
  </si>
  <si>
    <t>Dodávky - celkem</t>
  </si>
  <si>
    <t>KABEL SILOVÝ,IZOLACE PVC</t>
  </si>
  <si>
    <t>CYKY 4x10 mm2</t>
  </si>
  <si>
    <t>CYKY 3x1.5 mm2</t>
  </si>
  <si>
    <t>OSVĚTLOVACÍ  STOŽÁR 2x žárově zinkovaný barvy RAL 7043</t>
  </si>
  <si>
    <t>6</t>
  </si>
  <si>
    <t>6m nad terén , kompl.</t>
  </si>
  <si>
    <t>zakrytovaná stožárová svorkovnice min. krytí IP43, kompl.</t>
  </si>
  <si>
    <t>Trubička smršťovací z/žl na zemnící kulatinu</t>
  </si>
  <si>
    <t>12</t>
  </si>
  <si>
    <t>svorka  hromosvodová</t>
  </si>
  <si>
    <t>13</t>
  </si>
  <si>
    <t>Číslování stožárů nástřikem</t>
  </si>
  <si>
    <t>SVÍTIDLA LED - veřejné osvětlení, barvy RAL 7043 ve standardu města ZR</t>
  </si>
  <si>
    <t>svítidlo LED 38W, 3000K, popis viz příloha u tech. zprávy</t>
  </si>
  <si>
    <t>15</t>
  </si>
  <si>
    <t>ocelový drát pozinkovaný FeZn-D10</t>
  </si>
  <si>
    <t>17</t>
  </si>
  <si>
    <t>korunovaná chránička ohebná d63</t>
  </si>
  <si>
    <t>Elektromontáže - celkem</t>
  </si>
  <si>
    <t>BOURANÍ ŽIVIČNÝCH POVRCHŮ</t>
  </si>
  <si>
    <t>27</t>
  </si>
  <si>
    <t xml:space="preserve"> Síla vrstvy 3-5cm</t>
  </si>
  <si>
    <t>JÁMA PRO STOŽÁRY VER.OSVĚTLENÍ</t>
  </si>
  <si>
    <t>O OBJEMU DO 2 m3</t>
  </si>
  <si>
    <t>29</t>
  </si>
  <si>
    <t xml:space="preserve"> Zemina třídy 3-4,ručně</t>
  </si>
  <si>
    <t>POUZDROVÝ ZÁKL.PRO STOŽ.VENK.</t>
  </si>
  <si>
    <t>30</t>
  </si>
  <si>
    <t>v trase kabelu  D 250x1500 mm</t>
  </si>
  <si>
    <t>HLOUBENÍ KABELOVÉ RÝHY strojně</t>
  </si>
  <si>
    <t>38</t>
  </si>
  <si>
    <t xml:space="preserve"> Zemina třídy 3, šíře 500mm,hloubka 1200mm</t>
  </si>
  <si>
    <t>ZŘÍZENÍ KABELOVÉHO LOŽE</t>
  </si>
  <si>
    <t>39</t>
  </si>
  <si>
    <t xml:space="preserve"> Z kopaného písku, bez zakrytí, šíře do 65cm,tloušťka 10cm</t>
  </si>
  <si>
    <t>FOLIE VÝSTRAŽNÁ Z PVC</t>
  </si>
  <si>
    <t>45</t>
  </si>
  <si>
    <t>rudá šířky 33cm</t>
  </si>
  <si>
    <t>ZÁSYP KABELOVÉ RÝHY VČ. UDUSÁNÍ</t>
  </si>
  <si>
    <t>48</t>
  </si>
  <si>
    <t>zemina tř. 3, š. 500 hloubka 1000mm,</t>
  </si>
  <si>
    <t>Zemní práce - celkem</t>
  </si>
  <si>
    <t>57</t>
  </si>
  <si>
    <t>vysokozdvižná montážní plošina</t>
  </si>
  <si>
    <t>kpl</t>
  </si>
  <si>
    <t>67</t>
  </si>
  <si>
    <t>Technik</t>
  </si>
  <si>
    <t>hod</t>
  </si>
  <si>
    <t>68</t>
  </si>
  <si>
    <t xml:space="preserve"> Spoluprace s reviz.technikem</t>
  </si>
  <si>
    <t>HZS - celkem</t>
  </si>
  <si>
    <t>Hodnota</t>
  </si>
  <si>
    <t>Nadpis rekapitulace</t>
  </si>
  <si>
    <t>Seznam prací a dodávek elektrotechnických zařízení</t>
  </si>
  <si>
    <t>Akce</t>
  </si>
  <si>
    <t>Oprava VO v ul. Husova Žďár nad Sázavou</t>
  </si>
  <si>
    <t>D.1.4. Technika prostředí staveb - silnoproudá elektrotechnika</t>
  </si>
  <si>
    <t>Projekt</t>
  </si>
  <si>
    <t>Elektrické rozvody VO - vícepráce</t>
  </si>
  <si>
    <t>Investor</t>
  </si>
  <si>
    <t>Město Žďár nad Sázavou, Žižkova 227/1, 591 01 Žďár nad Sázavou</t>
  </si>
  <si>
    <t>Z. č.</t>
  </si>
  <si>
    <t>A. č.</t>
  </si>
  <si>
    <t>E128/18</t>
  </si>
  <si>
    <t>Smlouva</t>
  </si>
  <si>
    <t>Vypracoval</t>
  </si>
  <si>
    <t>Alexandra Večeřová</t>
  </si>
  <si>
    <t>Kontroloval</t>
  </si>
  <si>
    <t>Datum</t>
  </si>
  <si>
    <t>30.11.2018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</si>
  <si>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</si>
  <si>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</si>
  <si>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</si>
  <si>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</si>
  <si>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</si>
  <si>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</si>
  <si>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</si>
  <si>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</si>
  <si>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</si>
  <si>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</si>
  <si>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</si>
  <si>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</si>
  <si>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</si>
  <si>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</si>
  <si>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</si>
  <si>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</si>
  <si>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</si>
  <si>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</si>
  <si>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</si>
  <si>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</si>
  <si>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</si>
  <si>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</si>
  <si>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</si>
  <si>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</si>
  <si>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</si>
  <si>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</si>
  <si>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</si>
  <si>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Procento PM %</t>
  </si>
  <si>
    <t>VO Husova - vícepráce</t>
  </si>
  <si>
    <t>Základ a hodnota DPH 15%</t>
  </si>
  <si>
    <t>kab. rozpoj. skříň 3 sady poj. odpínačů, vč. pilíře a základu, kompl.</t>
  </si>
  <si>
    <t>CYKY 4x16 mm2</t>
  </si>
  <si>
    <t>Příplatek na zatahování kabelů váhy do 0,75 kg</t>
  </si>
  <si>
    <t>ukončení vodičů na svorkovnici do 16 mm2</t>
  </si>
  <si>
    <t>Pojistka 10 A E27 komplet</t>
  </si>
  <si>
    <t>10</t>
  </si>
  <si>
    <t>Odpínač OPV14</t>
  </si>
  <si>
    <t>Koncovka kabel.do 1kV  4-25mm2, teplem smrštitelná, komplet</t>
  </si>
  <si>
    <t>16</t>
  </si>
  <si>
    <t>ocelový pásek pozinkovaný FeZn30x4</t>
  </si>
  <si>
    <t>18</t>
  </si>
  <si>
    <t>korunovaná chránička tuhá d110</t>
  </si>
  <si>
    <t>19</t>
  </si>
  <si>
    <t xml:space="preserve"> PU montážní pěna pistolová 750 ml</t>
  </si>
  <si>
    <t>20</t>
  </si>
  <si>
    <t>Podružný materiál</t>
  </si>
  <si>
    <t>vytýčení trati v zastaveném prostoru</t>
  </si>
  <si>
    <t>km</t>
  </si>
  <si>
    <t>22</t>
  </si>
  <si>
    <t>zaměření stávajících inženýrských sítí</t>
  </si>
  <si>
    <t>23</t>
  </si>
  <si>
    <t>Sonda pro vyhledání kabelů - výkop</t>
  </si>
  <si>
    <t>24</t>
  </si>
  <si>
    <t>Sonda pro vyhledání kabelů - zához</t>
  </si>
  <si>
    <t>VYTRHÁNÍ DLAŽBY</t>
  </si>
  <si>
    <t>25</t>
  </si>
  <si>
    <t>zámková dlažba, spáry nezalité</t>
  </si>
  <si>
    <t>26</t>
  </si>
  <si>
    <t xml:space="preserve"> Kostky drobné,spáry nezalité</t>
  </si>
  <si>
    <t>VYTRHÁNÍ OBRUBY</t>
  </si>
  <si>
    <t xml:space="preserve"> Stojaté silniční</t>
  </si>
  <si>
    <t>31</t>
  </si>
  <si>
    <t>mimo trasy kabelu D 250x1500 mm</t>
  </si>
  <si>
    <t>NÁSYP ZEMINY VČETNĚ DUSÁNÍ</t>
  </si>
  <si>
    <t>32</t>
  </si>
  <si>
    <t xml:space="preserve"> Násyp v zemine třídy 3-4</t>
  </si>
  <si>
    <t>HLOUBENÍ KABELOVÉ RÝHY ručně</t>
  </si>
  <si>
    <t>33</t>
  </si>
  <si>
    <t xml:space="preserve"> Zemina třídy 3, šíře 350mm,hloubka 600mm</t>
  </si>
  <si>
    <t>34</t>
  </si>
  <si>
    <t xml:space="preserve"> Zemina třídy 3, šíře 350mm,hloubka 800mm</t>
  </si>
  <si>
    <t>35</t>
  </si>
  <si>
    <t>36</t>
  </si>
  <si>
    <t>37</t>
  </si>
  <si>
    <t>ZŘÍZENÍ KABEL.LOŽE Z PÍSKU</t>
  </si>
  <si>
    <t>A CEMENTU BEZ ZAKRYTÍ</t>
  </si>
  <si>
    <t>40</t>
  </si>
  <si>
    <t xml:space="preserve"> Z písku a cementu, bez zakrytí, šíře do 100cm,tloušťka 12cm</t>
  </si>
  <si>
    <t>41</t>
  </si>
  <si>
    <t>provizorní zajištění inž. sítí ve výkopech</t>
  </si>
  <si>
    <t>KŘIŽOVATKA S INŽ. SÍTÍ</t>
  </si>
  <si>
    <t>42</t>
  </si>
  <si>
    <t xml:space="preserve"> Položení bet.žlabu vč.zakrytí</t>
  </si>
  <si>
    <t>ODDĚLENÍ KABELŮ VE VÝKOPU</t>
  </si>
  <si>
    <t>43</t>
  </si>
  <si>
    <t xml:space="preserve"> Cihlou</t>
  </si>
  <si>
    <t>44</t>
  </si>
  <si>
    <t>Žlab kabelový včetně víka</t>
  </si>
  <si>
    <t>46</t>
  </si>
  <si>
    <t xml:space="preserve"> Zemina třídy 3, šíře 350mm,hloubka 500mm</t>
  </si>
  <si>
    <t>47</t>
  </si>
  <si>
    <t xml:space="preserve"> Zemina třídy 3, šíře 350mm,hloubka 700mm</t>
  </si>
  <si>
    <t>ÚPRAVA POVRCHU</t>
  </si>
  <si>
    <t>49</t>
  </si>
  <si>
    <t xml:space="preserve"> Osetí povrchu travou</t>
  </si>
  <si>
    <t>50</t>
  </si>
  <si>
    <t xml:space="preserve"> Provizorní úprava terénu v zemina třídy 3</t>
  </si>
  <si>
    <t>51</t>
  </si>
  <si>
    <t>Podkladová vrstva ze štěrkopísku, rozprostření</t>
  </si>
  <si>
    <t>52</t>
  </si>
  <si>
    <t>53</t>
  </si>
  <si>
    <t>54</t>
  </si>
  <si>
    <t>uložení obrubníků silničních</t>
  </si>
  <si>
    <t>55</t>
  </si>
  <si>
    <t xml:space="preserve"> Kabelový označník</t>
  </si>
  <si>
    <t>56</t>
  </si>
  <si>
    <t>Geodetické zaměření VO a zanešení do map</t>
  </si>
  <si>
    <t>58</t>
  </si>
  <si>
    <t>demontáž stožáru VO do 6m vč. svítidel</t>
  </si>
  <si>
    <t>59</t>
  </si>
  <si>
    <t xml:space="preserve"> Uprava stavajiciho rozvadeče</t>
  </si>
  <si>
    <t>60</t>
  </si>
  <si>
    <t xml:space="preserve"> Uprava stavajiciho rozpojovacího pilíře</t>
  </si>
  <si>
    <t>61</t>
  </si>
  <si>
    <t xml:space="preserve"> Vyhledani pripojovaciho mista</t>
  </si>
  <si>
    <t>62</t>
  </si>
  <si>
    <t xml:space="preserve"> Priprava ke komplexni zkousce</t>
  </si>
  <si>
    <t>63</t>
  </si>
  <si>
    <t xml:space="preserve"> Zkusebni provoz</t>
  </si>
  <si>
    <t>64</t>
  </si>
  <si>
    <t xml:space="preserve"> Zabezpeceni pracoviste</t>
  </si>
  <si>
    <t>65</t>
  </si>
  <si>
    <t>likvidace odpadu</t>
  </si>
  <si>
    <t>66</t>
  </si>
  <si>
    <t>koordinace s ostatnimi správci sítí</t>
  </si>
  <si>
    <t xml:space="preserve"> Revizni technik</t>
  </si>
  <si>
    <t>Elektrické rozvody VO</t>
  </si>
  <si>
    <t xml:space="preserve">VO Husova  </t>
  </si>
  <si>
    <t>SO 101: Oprava kamenné zdi po demontáži elektro skříní u č.p. 600/21</t>
  </si>
  <si>
    <t>Oprava kamenné zdi - bourání, úprava, sanace, výstavba</t>
  </si>
  <si>
    <t>Oprava kamenné zdi u č.p. 600/21</t>
  </si>
  <si>
    <t>Rozpočet Víceprací</t>
  </si>
  <si>
    <t>440 m2 v tl. 0,42 m = 880 m2 v tl. 0,2 m</t>
  </si>
  <si>
    <t>Napojení dešťových svodů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</si>
</sst>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#,##0\ &quot;Kč&quot;"/>
    <numFmt numFmtId="171" formatCode="dd\.mm\.yyyy"/>
    <numFmt numFmtId="172" formatCode="#,##0.00%"/>
    <numFmt numFmtId="173" formatCode="#,##0.000"/>
    <numFmt numFmtId="174" formatCode="[$-405]dddd\ d\.\ mmmm\ 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2"/>
      <name val="Arial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b/>
      <sz val="12"/>
      <name val="Times New Roman"/>
      <family val="1"/>
    </font>
    <font>
      <sz val="7.5"/>
      <color indexed="63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2"/>
      <name val="Tahoma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i/>
      <sz val="9"/>
      <name val="Arial CE"/>
      <family val="2"/>
    </font>
    <font>
      <b/>
      <i/>
      <sz val="9"/>
      <name val="Arial"/>
      <family val="2"/>
    </font>
    <font>
      <sz val="7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7"/>
      <color indexed="55"/>
      <name val="Arial CE"/>
      <family val="0"/>
    </font>
    <font>
      <sz val="8"/>
      <color indexed="63"/>
      <name val="Arial CE"/>
      <family val="0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Arial CE"/>
      <family val="0"/>
    </font>
    <font>
      <b/>
      <sz val="12"/>
      <color rgb="FF960000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7"/>
      <color rgb="FF969696"/>
      <name val="Arial CE"/>
      <family val="0"/>
    </font>
    <font>
      <sz val="8"/>
      <color rgb="FF505050"/>
      <name val="Arial CE"/>
      <family val="0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i/>
      <sz val="9"/>
      <color rgb="FF000000"/>
      <name val="Tahoma"/>
      <family val="2"/>
    </font>
    <font>
      <b/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9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1" xfId="47" applyBorder="1" applyAlignment="1">
      <alignment horizontal="right"/>
      <protection/>
    </xf>
    <xf numFmtId="0" fontId="2" fillId="0" borderId="0" xfId="47" applyAlignment="1">
      <alignment horizontal="center"/>
      <protection/>
    </xf>
    <xf numFmtId="0" fontId="2" fillId="0" borderId="12" xfId="47" applyBorder="1">
      <alignment/>
      <protection/>
    </xf>
    <xf numFmtId="0" fontId="2" fillId="0" borderId="13" xfId="47" applyBorder="1">
      <alignment/>
      <protection/>
    </xf>
    <xf numFmtId="0" fontId="2" fillId="0" borderId="14" xfId="47" applyBorder="1" applyAlignment="1">
      <alignment horizontal="right"/>
      <protection/>
    </xf>
    <xf numFmtId="0" fontId="2" fillId="0" borderId="15" xfId="47" applyBorder="1">
      <alignment/>
      <protection/>
    </xf>
    <xf numFmtId="0" fontId="2" fillId="0" borderId="0" xfId="47" applyAlignment="1">
      <alignment horizontal="center" vertical="center"/>
      <protection/>
    </xf>
    <xf numFmtId="4" fontId="2" fillId="0" borderId="0" xfId="47" applyNumberFormat="1" applyAlignment="1">
      <alignment horizontal="left" vertical="center"/>
      <protection/>
    </xf>
    <xf numFmtId="0" fontId="2" fillId="0" borderId="10" xfId="47" applyBorder="1" applyAlignment="1">
      <alignment horizontal="right"/>
      <protection/>
    </xf>
    <xf numFmtId="0" fontId="2" fillId="0" borderId="0" xfId="47" applyAlignment="1">
      <alignment horizontal="right" vertical="center"/>
      <protection/>
    </xf>
    <xf numFmtId="0" fontId="2" fillId="0" borderId="15" xfId="47" applyBorder="1" applyAlignment="1">
      <alignment horizontal="right" vertical="center"/>
      <protection/>
    </xf>
    <xf numFmtId="0" fontId="6" fillId="0" borderId="10" xfId="47" applyFont="1" applyBorder="1">
      <alignment/>
      <protection/>
    </xf>
    <xf numFmtId="0" fontId="6" fillId="0" borderId="0" xfId="47" applyFont="1">
      <alignment/>
      <protection/>
    </xf>
    <xf numFmtId="0" fontId="6" fillId="0" borderId="15" xfId="47" applyFont="1" applyBorder="1" applyAlignment="1">
      <alignment vertical="center"/>
      <protection/>
    </xf>
    <xf numFmtId="0" fontId="2" fillId="0" borderId="15" xfId="47" applyBorder="1" applyAlignment="1">
      <alignment vertical="center"/>
      <protection/>
    </xf>
    <xf numFmtId="0" fontId="6" fillId="0" borderId="11" xfId="47" applyFont="1" applyBorder="1" applyAlignment="1">
      <alignment horizontal="right"/>
      <protection/>
    </xf>
    <xf numFmtId="0" fontId="6" fillId="0" borderId="15" xfId="47" applyFont="1" applyBorder="1" applyAlignment="1">
      <alignment vertical="top"/>
      <protection/>
    </xf>
    <xf numFmtId="14" fontId="6" fillId="0" borderId="15" xfId="47" applyNumberFormat="1" applyFont="1" applyBorder="1" applyAlignment="1">
      <alignment horizontal="center" vertical="top"/>
      <protection/>
    </xf>
    <xf numFmtId="0" fontId="6" fillId="0" borderId="10" xfId="47" applyFont="1" applyBorder="1" applyAlignment="1">
      <alignment horizontal="left" vertical="center" indent="1"/>
      <protection/>
    </xf>
    <xf numFmtId="0" fontId="6" fillId="0" borderId="16" xfId="47" applyFont="1" applyBorder="1" applyAlignment="1">
      <alignment horizontal="left" vertical="center" indent="1"/>
      <protection/>
    </xf>
    <xf numFmtId="0" fontId="2" fillId="0" borderId="15" xfId="47" applyBorder="1" applyAlignment="1">
      <alignment horizontal="left" vertical="center" indent="1"/>
      <protection/>
    </xf>
    <xf numFmtId="0" fontId="2" fillId="0" borderId="10" xfId="47" applyBorder="1" applyAlignment="1">
      <alignment horizontal="left" vertical="center" indent="1"/>
      <protection/>
    </xf>
    <xf numFmtId="0" fontId="2" fillId="0" borderId="16" xfId="47" applyBorder="1" applyAlignment="1">
      <alignment horizontal="left" vertical="center" indent="1"/>
      <protection/>
    </xf>
    <xf numFmtId="0" fontId="6" fillId="0" borderId="17" xfId="47" applyFont="1" applyBorder="1" applyAlignment="1">
      <alignment vertical="center"/>
      <protection/>
    </xf>
    <xf numFmtId="0" fontId="2" fillId="0" borderId="18" xfId="47" applyBorder="1">
      <alignment/>
      <protection/>
    </xf>
    <xf numFmtId="0" fontId="2" fillId="0" borderId="16" xfId="47" applyBorder="1" applyAlignment="1">
      <alignment horizontal="left" indent="1"/>
      <protection/>
    </xf>
    <xf numFmtId="0" fontId="2" fillId="0" borderId="15" xfId="47" applyBorder="1" applyAlignment="1">
      <alignment horizontal="right"/>
      <protection/>
    </xf>
    <xf numFmtId="49" fontId="2" fillId="0" borderId="18" xfId="47" applyNumberFormat="1" applyBorder="1" applyAlignment="1">
      <alignment horizontal="left" vertical="center"/>
      <protection/>
    </xf>
    <xf numFmtId="0" fontId="2" fillId="0" borderId="19" xfId="47" applyBorder="1" applyAlignment="1">
      <alignment horizontal="left" vertical="center" indent="1"/>
      <protection/>
    </xf>
    <xf numFmtId="0" fontId="2" fillId="0" borderId="17" xfId="47" applyBorder="1" applyAlignment="1">
      <alignment horizontal="left" vertical="center" indent="1"/>
      <protection/>
    </xf>
    <xf numFmtId="49" fontId="2" fillId="0" borderId="20" xfId="47" applyNumberFormat="1" applyBorder="1" applyAlignment="1">
      <alignment horizontal="left" vertical="center"/>
      <protection/>
    </xf>
    <xf numFmtId="49" fontId="2" fillId="0" borderId="11" xfId="47" applyNumberFormat="1" applyBorder="1" applyAlignment="1">
      <alignment horizontal="left" vertical="center"/>
      <protection/>
    </xf>
    <xf numFmtId="0" fontId="2" fillId="0" borderId="19" xfId="47" applyBorder="1" applyAlignment="1">
      <alignment horizontal="left" indent="1"/>
      <protection/>
    </xf>
    <xf numFmtId="0" fontId="2" fillId="0" borderId="21" xfId="47" applyBorder="1" applyAlignment="1">
      <alignment horizontal="left" vertical="top" indent="1"/>
      <protection/>
    </xf>
    <xf numFmtId="0" fontId="6" fillId="0" borderId="22" xfId="47" applyFont="1" applyBorder="1" applyAlignment="1">
      <alignment vertical="center"/>
      <protection/>
    </xf>
    <xf numFmtId="0" fontId="2" fillId="0" borderId="22" xfId="47" applyBorder="1" applyAlignment="1">
      <alignment horizontal="right" vertical="center"/>
      <protection/>
    </xf>
    <xf numFmtId="0" fontId="2" fillId="0" borderId="23" xfId="47" applyBorder="1">
      <alignment/>
      <protection/>
    </xf>
    <xf numFmtId="0" fontId="6" fillId="0" borderId="19" xfId="47" applyFont="1" applyBorder="1" applyAlignment="1">
      <alignment horizontal="left" vertical="center" indent="1"/>
      <protection/>
    </xf>
    <xf numFmtId="0" fontId="2" fillId="0" borderId="15" xfId="47" applyBorder="1" applyAlignment="1">
      <alignment wrapText="1"/>
      <protection/>
    </xf>
    <xf numFmtId="0" fontId="6" fillId="0" borderId="0" xfId="47" applyFont="1" applyAlignment="1">
      <alignment vertical="center" wrapText="1"/>
      <protection/>
    </xf>
    <xf numFmtId="0" fontId="6" fillId="0" borderId="15" xfId="47" applyFont="1" applyBorder="1" applyAlignment="1">
      <alignment horizontal="right" vertical="center" wrapText="1"/>
      <protection/>
    </xf>
    <xf numFmtId="0" fontId="2" fillId="0" borderId="22" xfId="47" applyBorder="1" applyAlignment="1">
      <alignment vertical="top" wrapText="1"/>
      <protection/>
    </xf>
    <xf numFmtId="0" fontId="6" fillId="0" borderId="22" xfId="47" applyFont="1" applyBorder="1" applyAlignment="1">
      <alignment horizontal="left" vertical="top" wrapText="1"/>
      <protection/>
    </xf>
    <xf numFmtId="0" fontId="6" fillId="0" borderId="22" xfId="47" applyFont="1" applyBorder="1" applyAlignment="1">
      <alignment vertical="center" wrapText="1"/>
      <protection/>
    </xf>
    <xf numFmtId="0" fontId="2" fillId="0" borderId="15" xfId="47" applyBorder="1" applyAlignment="1">
      <alignment horizontal="left" wrapText="1"/>
      <protection/>
    </xf>
    <xf numFmtId="0" fontId="2" fillId="0" borderId="17" xfId="47" applyBorder="1" applyAlignment="1">
      <alignment horizontal="left" vertical="center" wrapText="1"/>
      <protection/>
    </xf>
    <xf numFmtId="0" fontId="2" fillId="0" borderId="17" xfId="47" applyBorder="1" applyAlignment="1">
      <alignment wrapText="1"/>
      <protection/>
    </xf>
    <xf numFmtId="0" fontId="6" fillId="0" borderId="17" xfId="47" applyFont="1" applyBorder="1" applyAlignment="1">
      <alignment horizontal="left" vertical="center" wrapText="1"/>
      <protection/>
    </xf>
    <xf numFmtId="0" fontId="6" fillId="0" borderId="17" xfId="47" applyFont="1" applyBorder="1" applyAlignment="1">
      <alignment wrapText="1"/>
      <protection/>
    </xf>
    <xf numFmtId="1" fontId="6" fillId="0" borderId="17" xfId="47" applyNumberFormat="1" applyFont="1" applyBorder="1" applyAlignment="1">
      <alignment horizontal="right" vertical="center" wrapText="1"/>
      <protection/>
    </xf>
    <xf numFmtId="1" fontId="6" fillId="0" borderId="24" xfId="47" applyNumberFormat="1" applyFont="1" applyBorder="1" applyAlignment="1">
      <alignment horizontal="right" vertical="center" wrapText="1"/>
      <protection/>
    </xf>
    <xf numFmtId="0" fontId="2" fillId="0" borderId="15" xfId="47" applyBorder="1" applyAlignment="1">
      <alignment horizontal="left" vertical="center" wrapText="1"/>
      <protection/>
    </xf>
    <xf numFmtId="1" fontId="6" fillId="0" borderId="25" xfId="47" applyNumberFormat="1" applyFont="1" applyBorder="1" applyAlignment="1">
      <alignment horizontal="right" vertical="center" wrapText="1"/>
      <protection/>
    </xf>
    <xf numFmtId="0" fontId="2" fillId="0" borderId="0" xfId="47" applyAlignment="1">
      <alignment horizontal="left" vertical="center" wrapText="1"/>
      <protection/>
    </xf>
    <xf numFmtId="1" fontId="2" fillId="0" borderId="0" xfId="47" applyNumberFormat="1" applyAlignment="1">
      <alignment horizontal="left" vertical="center" wrapText="1"/>
      <protection/>
    </xf>
    <xf numFmtId="0" fontId="2" fillId="0" borderId="0" xfId="47" applyAlignment="1">
      <alignment horizontal="center" vertical="center" wrapText="1"/>
      <protection/>
    </xf>
    <xf numFmtId="0" fontId="6" fillId="0" borderId="15" xfId="47" applyFont="1" applyBorder="1" applyAlignment="1">
      <alignment vertical="top" wrapText="1"/>
      <protection/>
    </xf>
    <xf numFmtId="0" fontId="6" fillId="0" borderId="0" xfId="47" applyFont="1" applyAlignment="1">
      <alignment wrapText="1"/>
      <protection/>
    </xf>
    <xf numFmtId="0" fontId="2" fillId="0" borderId="13" xfId="47" applyBorder="1" applyAlignment="1">
      <alignment wrapText="1"/>
      <protection/>
    </xf>
    <xf numFmtId="49" fontId="6" fillId="0" borderId="15" xfId="47" applyNumberFormat="1" applyFont="1" applyBorder="1" applyAlignment="1">
      <alignment horizontal="left" vertical="center" wrapText="1"/>
      <protection/>
    </xf>
    <xf numFmtId="49" fontId="6" fillId="0" borderId="0" xfId="47" applyNumberFormat="1" applyFont="1" applyAlignment="1">
      <alignment horizontal="left" vertical="center" wrapText="1"/>
      <protection/>
    </xf>
    <xf numFmtId="0" fontId="7" fillId="33" borderId="10" xfId="47" applyFont="1" applyFill="1" applyBorder="1" applyAlignment="1">
      <alignment horizontal="left" vertical="center" indent="1"/>
      <protection/>
    </xf>
    <xf numFmtId="0" fontId="2" fillId="33" borderId="0" xfId="47" applyFill="1" applyAlignment="1">
      <alignment wrapText="1"/>
      <protection/>
    </xf>
    <xf numFmtId="49" fontId="5" fillId="33" borderId="0" xfId="47" applyNumberFormat="1" applyFont="1" applyFill="1" applyAlignment="1">
      <alignment horizontal="left" vertical="center" wrapText="1"/>
      <protection/>
    </xf>
    <xf numFmtId="0" fontId="2" fillId="33" borderId="10" xfId="47" applyFill="1" applyBorder="1" applyAlignment="1">
      <alignment horizontal="left" vertical="center" indent="1"/>
      <protection/>
    </xf>
    <xf numFmtId="0" fontId="2" fillId="33" borderId="16" xfId="47" applyFill="1" applyBorder="1" applyAlignment="1">
      <alignment horizontal="left" vertical="center" indent="1"/>
      <protection/>
    </xf>
    <xf numFmtId="0" fontId="2" fillId="33" borderId="15" xfId="47" applyFill="1" applyBorder="1" applyAlignment="1">
      <alignment wrapText="1"/>
      <protection/>
    </xf>
    <xf numFmtId="49" fontId="6" fillId="33" borderId="15" xfId="47" applyNumberFormat="1" applyFont="1" applyFill="1" applyBorder="1" applyAlignment="1">
      <alignment horizontal="left" vertical="center" wrapText="1"/>
      <protection/>
    </xf>
    <xf numFmtId="49" fontId="6" fillId="0" borderId="0" xfId="47" applyNumberFormat="1" applyFont="1" applyAlignment="1">
      <alignment horizontal="left" vertical="center"/>
      <protection/>
    </xf>
    <xf numFmtId="49" fontId="2" fillId="0" borderId="15" xfId="47" applyNumberFormat="1" applyBorder="1" applyAlignment="1">
      <alignment vertical="center" wrapText="1"/>
      <protection/>
    </xf>
    <xf numFmtId="49" fontId="6" fillId="34" borderId="15" xfId="47" applyNumberFormat="1" applyFont="1" applyFill="1" applyBorder="1" applyAlignment="1" applyProtection="1">
      <alignment horizontal="left" vertical="center" wrapText="1"/>
      <protection locked="0"/>
    </xf>
    <xf numFmtId="49" fontId="6" fillId="34" borderId="0" xfId="47" applyNumberFormat="1" applyFont="1" applyFill="1" applyAlignment="1" applyProtection="1">
      <alignment horizontal="left" vertical="center"/>
      <protection locked="0"/>
    </xf>
    <xf numFmtId="4" fontId="2" fillId="0" borderId="0" xfId="47" applyNumberFormat="1">
      <alignment/>
      <protection/>
    </xf>
    <xf numFmtId="3" fontId="2" fillId="0" borderId="0" xfId="47" applyNumberFormat="1">
      <alignment/>
      <protection/>
    </xf>
    <xf numFmtId="0" fontId="5" fillId="33" borderId="26" xfId="47" applyFont="1" applyFill="1" applyBorder="1" applyAlignment="1">
      <alignment horizontal="left" vertical="center" indent="1"/>
      <protection/>
    </xf>
    <xf numFmtId="0" fontId="6" fillId="33" borderId="27" xfId="47" applyFont="1" applyFill="1" applyBorder="1" applyAlignment="1">
      <alignment horizontal="left" vertical="center" wrapText="1"/>
      <protection/>
    </xf>
    <xf numFmtId="0" fontId="2" fillId="33" borderId="27" xfId="47" applyFill="1" applyBorder="1" applyAlignment="1">
      <alignment horizontal="left" vertical="center" wrapText="1"/>
      <protection/>
    </xf>
    <xf numFmtId="4" fontId="5" fillId="33" borderId="27" xfId="47" applyNumberFormat="1" applyFont="1" applyFill="1" applyBorder="1" applyAlignment="1">
      <alignment horizontal="left" vertical="center"/>
      <protection/>
    </xf>
    <xf numFmtId="0" fontId="2" fillId="33" borderId="27" xfId="47" applyFill="1" applyBorder="1" applyAlignment="1">
      <alignment wrapText="1"/>
      <protection/>
    </xf>
    <xf numFmtId="0" fontId="2" fillId="33" borderId="27" xfId="47" applyFill="1" applyBorder="1">
      <alignment/>
      <protection/>
    </xf>
    <xf numFmtId="49" fontId="6" fillId="33" borderId="28" xfId="47" applyNumberFormat="1" applyFont="1" applyFill="1" applyBorder="1" applyAlignment="1">
      <alignment horizontal="left" vertical="center"/>
      <protection/>
    </xf>
    <xf numFmtId="0" fontId="11" fillId="0" borderId="22" xfId="47" applyNumberFormat="1" applyFont="1" applyBorder="1" applyAlignment="1">
      <alignment vertical="top" wrapText="1"/>
      <protection/>
    </xf>
    <xf numFmtId="49" fontId="2" fillId="0" borderId="17" xfId="47" applyNumberFormat="1" applyBorder="1" applyAlignment="1">
      <alignment vertical="center"/>
      <protection/>
    </xf>
    <xf numFmtId="0" fontId="2" fillId="0" borderId="0" xfId="47" applyAlignment="1">
      <alignment vertical="top"/>
      <protection/>
    </xf>
    <xf numFmtId="49" fontId="2" fillId="0" borderId="0" xfId="47" applyNumberFormat="1" applyAlignment="1">
      <alignment vertical="top"/>
      <protection/>
    </xf>
    <xf numFmtId="0" fontId="2" fillId="0" borderId="0" xfId="47" applyAlignment="1">
      <alignment horizontal="center" vertical="top"/>
      <protection/>
    </xf>
    <xf numFmtId="0" fontId="2" fillId="0" borderId="29" xfId="47" applyFont="1" applyBorder="1" applyAlignment="1">
      <alignment vertical="center"/>
      <protection/>
    </xf>
    <xf numFmtId="0" fontId="2" fillId="33" borderId="29" xfId="47" applyFont="1" applyFill="1" applyBorder="1" applyAlignment="1">
      <alignment vertical="center"/>
      <protection/>
    </xf>
    <xf numFmtId="49" fontId="2" fillId="33" borderId="17" xfId="47" applyNumberFormat="1" applyFill="1" applyBorder="1" applyAlignment="1">
      <alignment vertical="center"/>
      <protection/>
    </xf>
    <xf numFmtId="0" fontId="2" fillId="35" borderId="24" xfId="47" applyFill="1" applyBorder="1">
      <alignment/>
      <protection/>
    </xf>
    <xf numFmtId="0" fontId="2" fillId="35" borderId="29" xfId="47" applyFill="1" applyBorder="1">
      <alignment/>
      <protection/>
    </xf>
    <xf numFmtId="0" fontId="2" fillId="35" borderId="29" xfId="47" applyFill="1" applyBorder="1" applyAlignment="1">
      <alignment horizontal="center"/>
      <protection/>
    </xf>
    <xf numFmtId="49" fontId="2" fillId="35" borderId="29" xfId="47" applyNumberFormat="1" applyFill="1" applyBorder="1">
      <alignment/>
      <protection/>
    </xf>
    <xf numFmtId="164" fontId="2" fillId="0" borderId="0" xfId="47" applyNumberFormat="1" applyAlignment="1">
      <alignment vertical="top"/>
      <protection/>
    </xf>
    <xf numFmtId="4" fontId="2" fillId="0" borderId="0" xfId="47" applyNumberFormat="1" applyAlignment="1">
      <alignment vertical="top"/>
      <protection/>
    </xf>
    <xf numFmtId="0" fontId="6" fillId="33" borderId="24" xfId="47" applyFont="1" applyFill="1" applyBorder="1" applyAlignment="1">
      <alignment vertical="top"/>
      <protection/>
    </xf>
    <xf numFmtId="49" fontId="6" fillId="33" borderId="17" xfId="47" applyNumberFormat="1" applyFont="1" applyFill="1" applyBorder="1" applyAlignment="1">
      <alignment vertical="top"/>
      <protection/>
    </xf>
    <xf numFmtId="0" fontId="6" fillId="33" borderId="17" xfId="47" applyFont="1" applyFill="1" applyBorder="1" applyAlignment="1">
      <alignment horizontal="center" vertical="top"/>
      <protection/>
    </xf>
    <xf numFmtId="0" fontId="6" fillId="33" borderId="17" xfId="47" applyFont="1" applyFill="1" applyBorder="1" applyAlignment="1">
      <alignment vertical="top"/>
      <protection/>
    </xf>
    <xf numFmtId="0" fontId="11" fillId="0" borderId="0" xfId="47" applyFont="1" applyBorder="1" applyAlignment="1">
      <alignment vertical="top"/>
      <protection/>
    </xf>
    <xf numFmtId="49" fontId="11" fillId="0" borderId="0" xfId="47" applyNumberFormat="1" applyFont="1" applyBorder="1" applyAlignment="1">
      <alignment vertical="top"/>
      <protection/>
    </xf>
    <xf numFmtId="4" fontId="11" fillId="0" borderId="0" xfId="47" applyNumberFormat="1" applyFont="1" applyBorder="1" applyAlignment="1">
      <alignment vertical="top" shrinkToFit="1"/>
      <protection/>
    </xf>
    <xf numFmtId="164" fontId="12" fillId="0" borderId="0" xfId="47" applyNumberFormat="1" applyFont="1" applyBorder="1" applyAlignment="1">
      <alignment horizontal="center" vertical="top" wrapText="1" shrinkToFit="1"/>
      <protection/>
    </xf>
    <xf numFmtId="164" fontId="12" fillId="0" borderId="0" xfId="47" applyNumberFormat="1" applyFont="1" applyBorder="1" applyAlignment="1">
      <alignment vertical="top" wrapText="1" shrinkToFit="1"/>
      <protection/>
    </xf>
    <xf numFmtId="0" fontId="6" fillId="33" borderId="30" xfId="47" applyFont="1" applyFill="1" applyBorder="1" applyAlignment="1">
      <alignment vertical="top"/>
      <protection/>
    </xf>
    <xf numFmtId="49" fontId="6" fillId="33" borderId="22" xfId="47" applyNumberFormat="1" applyFont="1" applyFill="1" applyBorder="1" applyAlignment="1">
      <alignment vertical="top"/>
      <protection/>
    </xf>
    <xf numFmtId="0" fontId="6" fillId="33" borderId="22" xfId="47" applyFont="1" applyFill="1" applyBorder="1" applyAlignment="1">
      <alignment horizontal="center" vertical="top" shrinkToFit="1"/>
      <protection/>
    </xf>
    <xf numFmtId="164" fontId="6" fillId="33" borderId="22" xfId="47" applyNumberFormat="1" applyFont="1" applyFill="1" applyBorder="1" applyAlignment="1">
      <alignment vertical="top" shrinkToFit="1"/>
      <protection/>
    </xf>
    <xf numFmtId="4" fontId="6" fillId="33" borderId="22" xfId="47" applyNumberFormat="1" applyFont="1" applyFill="1" applyBorder="1" applyAlignment="1">
      <alignment vertical="top" shrinkToFit="1"/>
      <protection/>
    </xf>
    <xf numFmtId="0" fontId="11" fillId="0" borderId="31" xfId="47" applyFont="1" applyBorder="1" applyAlignment="1">
      <alignment vertical="top"/>
      <protection/>
    </xf>
    <xf numFmtId="49" fontId="11" fillId="0" borderId="32" xfId="47" applyNumberFormat="1" applyFont="1" applyBorder="1" applyAlignment="1">
      <alignment vertical="top"/>
      <protection/>
    </xf>
    <xf numFmtId="0" fontId="11" fillId="0" borderId="32" xfId="47" applyFont="1" applyBorder="1" applyAlignment="1">
      <alignment horizontal="center" vertical="top" shrinkToFit="1"/>
      <protection/>
    </xf>
    <xf numFmtId="164" fontId="11" fillId="0" borderId="32" xfId="47" applyNumberFormat="1" applyFont="1" applyBorder="1" applyAlignment="1">
      <alignment vertical="top" shrinkToFit="1"/>
      <protection/>
    </xf>
    <xf numFmtId="4" fontId="11" fillId="34" borderId="32" xfId="47" applyNumberFormat="1" applyFont="1" applyFill="1" applyBorder="1" applyAlignment="1" applyProtection="1">
      <alignment vertical="top" shrinkToFit="1"/>
      <protection locked="0"/>
    </xf>
    <xf numFmtId="0" fontId="11" fillId="0" borderId="33" xfId="47" applyFont="1" applyBorder="1" applyAlignment="1">
      <alignment vertical="top"/>
      <protection/>
    </xf>
    <xf numFmtId="49" fontId="11" fillId="0" borderId="34" xfId="47" applyNumberFormat="1" applyFont="1" applyBorder="1" applyAlignment="1">
      <alignment vertical="top"/>
      <protection/>
    </xf>
    <xf numFmtId="0" fontId="11" fillId="0" borderId="34" xfId="47" applyFont="1" applyBorder="1" applyAlignment="1">
      <alignment horizontal="center" vertical="top" shrinkToFit="1"/>
      <protection/>
    </xf>
    <xf numFmtId="164" fontId="11" fillId="0" borderId="34" xfId="47" applyNumberFormat="1" applyFont="1" applyBorder="1" applyAlignment="1">
      <alignment vertical="top" shrinkToFit="1"/>
      <protection/>
    </xf>
    <xf numFmtId="4" fontId="11" fillId="34" borderId="34" xfId="47" applyNumberFormat="1" applyFont="1" applyFill="1" applyBorder="1" applyAlignment="1" applyProtection="1">
      <alignment vertical="top" shrinkToFit="1"/>
      <protection locked="0"/>
    </xf>
    <xf numFmtId="4" fontId="11" fillId="0" borderId="34" xfId="47" applyNumberFormat="1" applyFont="1" applyBorder="1" applyAlignment="1">
      <alignment vertical="top" shrinkToFit="1"/>
      <protection/>
    </xf>
    <xf numFmtId="4" fontId="6" fillId="33" borderId="35" xfId="47" applyNumberFormat="1" applyFont="1" applyFill="1" applyBorder="1" applyAlignment="1">
      <alignment vertical="top"/>
      <protection/>
    </xf>
    <xf numFmtId="49" fontId="6" fillId="33" borderId="22" xfId="47" applyNumberFormat="1" applyFont="1" applyFill="1" applyBorder="1" applyAlignment="1">
      <alignment horizontal="left" vertical="top" wrapText="1"/>
      <protection/>
    </xf>
    <xf numFmtId="49" fontId="11" fillId="0" borderId="34" xfId="47" applyNumberFormat="1" applyFont="1" applyBorder="1" applyAlignment="1">
      <alignment horizontal="left" vertical="top" wrapText="1"/>
      <protection/>
    </xf>
    <xf numFmtId="49" fontId="11" fillId="0" borderId="32" xfId="47" applyNumberFormat="1" applyFont="1" applyBorder="1" applyAlignment="1">
      <alignment horizontal="left" vertical="top" wrapText="1"/>
      <protection/>
    </xf>
    <xf numFmtId="164" fontId="12" fillId="0" borderId="0" xfId="47" applyNumberFormat="1" applyFont="1" applyBorder="1" applyAlignment="1" quotePrefix="1">
      <alignment horizontal="left" vertical="top" wrapText="1"/>
      <protection/>
    </xf>
    <xf numFmtId="49" fontId="2" fillId="0" borderId="0" xfId="47" applyNumberFormat="1" applyAlignment="1">
      <alignment horizontal="left" vertical="top" wrapText="1"/>
      <protection/>
    </xf>
    <xf numFmtId="49" fontId="6" fillId="33" borderId="17" xfId="47" applyNumberFormat="1" applyFont="1" applyFill="1" applyBorder="1" applyAlignment="1">
      <alignment horizontal="left" vertical="top" wrapText="1"/>
      <protection/>
    </xf>
    <xf numFmtId="49" fontId="2" fillId="0" borderId="0" xfId="47" applyNumberFormat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14" fillId="0" borderId="0" xfId="36" applyAlignment="1" applyProtection="1">
      <alignment/>
      <protection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right"/>
    </xf>
    <xf numFmtId="49" fontId="29" fillId="0" borderId="37" xfId="0" applyNumberFormat="1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/>
    </xf>
    <xf numFmtId="49" fontId="29" fillId="0" borderId="24" xfId="34" applyNumberFormat="1" applyFont="1" applyBorder="1" applyAlignment="1">
      <alignment horizontal="center"/>
    </xf>
    <xf numFmtId="169" fontId="29" fillId="0" borderId="29" xfId="0" applyNumberFormat="1" applyFont="1" applyBorder="1" applyAlignment="1">
      <alignment horizontal="right"/>
    </xf>
    <xf numFmtId="169" fontId="30" fillId="0" borderId="36" xfId="0" applyNumberFormat="1" applyFont="1" applyBorder="1" applyAlignment="1">
      <alignment horizontal="right"/>
    </xf>
    <xf numFmtId="170" fontId="6" fillId="0" borderId="38" xfId="0" applyNumberFormat="1" applyFont="1" applyFill="1" applyBorder="1" applyAlignment="1">
      <alignment horizontal="right"/>
    </xf>
    <xf numFmtId="170" fontId="2" fillId="0" borderId="36" xfId="0" applyNumberFormat="1" applyFont="1" applyFill="1" applyBorder="1" applyAlignment="1">
      <alignment horizontal="right"/>
    </xf>
    <xf numFmtId="170" fontId="6" fillId="0" borderId="3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28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1" fillId="0" borderId="24" xfId="0" applyFont="1" applyBorder="1" applyAlignment="1">
      <alignment horizontal="center"/>
    </xf>
    <xf numFmtId="49" fontId="31" fillId="0" borderId="24" xfId="34" applyNumberFormat="1" applyFont="1" applyBorder="1" applyAlignment="1">
      <alignment horizontal="center"/>
    </xf>
    <xf numFmtId="169" fontId="31" fillId="0" borderId="29" xfId="0" applyNumberFormat="1" applyFont="1" applyBorder="1" applyAlignment="1">
      <alignment horizontal="right"/>
    </xf>
    <xf numFmtId="169" fontId="32" fillId="0" borderId="3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47" applyFill="1" applyBorder="1">
      <alignment/>
      <protection/>
    </xf>
    <xf numFmtId="0" fontId="2" fillId="0" borderId="0" xfId="47" applyFill="1" applyBorder="1" applyAlignment="1">
      <alignment vertical="top"/>
      <protection/>
    </xf>
    <xf numFmtId="49" fontId="2" fillId="0" borderId="0" xfId="47" applyNumberFormat="1" applyFill="1" applyBorder="1" applyAlignment="1">
      <alignment vertical="top"/>
      <protection/>
    </xf>
    <xf numFmtId="0" fontId="6" fillId="0" borderId="0" xfId="47" applyFont="1" applyFill="1" applyBorder="1" applyAlignment="1">
      <alignment vertical="top"/>
      <protection/>
    </xf>
    <xf numFmtId="49" fontId="6" fillId="0" borderId="0" xfId="47" applyNumberFormat="1" applyFont="1" applyFill="1" applyBorder="1" applyAlignment="1">
      <alignment vertical="top"/>
      <protection/>
    </xf>
    <xf numFmtId="49" fontId="6" fillId="0" borderId="0" xfId="47" applyNumberFormat="1" applyFont="1" applyFill="1" applyBorder="1" applyAlignment="1">
      <alignment horizontal="left" vertical="top" wrapText="1"/>
      <protection/>
    </xf>
    <xf numFmtId="164" fontId="6" fillId="0" borderId="0" xfId="47" applyNumberFormat="1" applyFont="1" applyFill="1" applyBorder="1" applyAlignment="1">
      <alignment vertical="top" shrinkToFit="1"/>
      <protection/>
    </xf>
    <xf numFmtId="4" fontId="6" fillId="0" borderId="0" xfId="47" applyNumberFormat="1" applyFont="1" applyFill="1" applyBorder="1" applyAlignment="1">
      <alignment vertical="top" shrinkToFit="1"/>
      <protection/>
    </xf>
    <xf numFmtId="0" fontId="11" fillId="0" borderId="0" xfId="47" applyFont="1" applyFill="1" applyBorder="1" applyAlignment="1">
      <alignment vertical="top"/>
      <protection/>
    </xf>
    <xf numFmtId="49" fontId="11" fillId="0" borderId="0" xfId="47" applyNumberFormat="1" applyFont="1" applyFill="1" applyBorder="1" applyAlignment="1">
      <alignment vertical="top"/>
      <protection/>
    </xf>
    <xf numFmtId="49" fontId="11" fillId="0" borderId="0" xfId="47" applyNumberFormat="1" applyFont="1" applyFill="1" applyBorder="1" applyAlignment="1">
      <alignment horizontal="left" vertical="top" wrapText="1"/>
      <protection/>
    </xf>
    <xf numFmtId="164" fontId="11" fillId="0" borderId="0" xfId="47" applyNumberFormat="1" applyFont="1" applyFill="1" applyBorder="1" applyAlignment="1">
      <alignment vertical="top" shrinkToFit="1"/>
      <protection/>
    </xf>
    <xf numFmtId="4" fontId="11" fillId="0" borderId="0" xfId="47" applyNumberFormat="1" applyFont="1" applyFill="1" applyBorder="1" applyAlignment="1" applyProtection="1">
      <alignment vertical="top" shrinkToFit="1"/>
      <protection locked="0"/>
    </xf>
    <xf numFmtId="4" fontId="11" fillId="0" borderId="0" xfId="47" applyNumberFormat="1" applyFont="1" applyFill="1" applyBorder="1" applyAlignment="1">
      <alignment vertical="top" shrinkToFit="1"/>
      <protection/>
    </xf>
    <xf numFmtId="164" fontId="12" fillId="0" borderId="0" xfId="47" applyNumberFormat="1" applyFont="1" applyFill="1" applyBorder="1" applyAlignment="1" quotePrefix="1">
      <alignment horizontal="left" vertical="top" wrapText="1"/>
      <protection/>
    </xf>
    <xf numFmtId="164" fontId="12" fillId="0" borderId="0" xfId="47" applyNumberFormat="1" applyFont="1" applyFill="1" applyBorder="1" applyAlignment="1">
      <alignment vertical="top" wrapText="1" shrinkToFit="1"/>
      <protection/>
    </xf>
    <xf numFmtId="0" fontId="11" fillId="0" borderId="0" xfId="47" applyNumberFormat="1" applyFont="1" applyFill="1" applyBorder="1" applyAlignment="1">
      <alignment vertical="top" wrapText="1"/>
      <protection/>
    </xf>
    <xf numFmtId="0" fontId="13" fillId="0" borderId="0" xfId="47" applyNumberFormat="1" applyFont="1" applyFill="1" applyBorder="1" applyAlignment="1">
      <alignment vertical="top" wrapText="1"/>
      <protection/>
    </xf>
    <xf numFmtId="49" fontId="2" fillId="0" borderId="0" xfId="47" applyNumberFormat="1" applyFill="1" applyBorder="1" applyAlignment="1">
      <alignment horizontal="left" vertical="top" wrapText="1"/>
      <protection/>
    </xf>
    <xf numFmtId="4" fontId="6" fillId="0" borderId="0" xfId="47" applyNumberFormat="1" applyFont="1" applyFill="1" applyBorder="1" applyAlignment="1">
      <alignment vertical="top"/>
      <protection/>
    </xf>
    <xf numFmtId="49" fontId="2" fillId="0" borderId="0" xfId="47" applyNumberForma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2" fillId="33" borderId="29" xfId="47" applyFont="1" applyFill="1" applyBorder="1" applyAlignment="1">
      <alignment vertical="center"/>
      <protection/>
    </xf>
    <xf numFmtId="49" fontId="2" fillId="33" borderId="17" xfId="47" applyNumberFormat="1" applyFill="1" applyBorder="1" applyAlignment="1">
      <alignment vertical="center"/>
      <protection/>
    </xf>
    <xf numFmtId="0" fontId="2" fillId="35" borderId="24" xfId="47" applyFill="1" applyBorder="1">
      <alignment/>
      <protection/>
    </xf>
    <xf numFmtId="0" fontId="2" fillId="35" borderId="29" xfId="47" applyFill="1" applyBorder="1">
      <alignment/>
      <protection/>
    </xf>
    <xf numFmtId="0" fontId="2" fillId="35" borderId="29" xfId="47" applyFill="1" applyBorder="1" applyAlignment="1">
      <alignment horizontal="center"/>
      <protection/>
    </xf>
    <xf numFmtId="49" fontId="2" fillId="35" borderId="29" xfId="47" applyNumberFormat="1" applyFill="1" applyBorder="1">
      <alignment/>
      <protection/>
    </xf>
    <xf numFmtId="0" fontId="6" fillId="33" borderId="24" xfId="47" applyFont="1" applyFill="1" applyBorder="1" applyAlignment="1">
      <alignment vertical="top"/>
      <protection/>
    </xf>
    <xf numFmtId="49" fontId="6" fillId="33" borderId="17" xfId="47" applyNumberFormat="1" applyFont="1" applyFill="1" applyBorder="1" applyAlignment="1">
      <alignment vertical="top"/>
      <protection/>
    </xf>
    <xf numFmtId="0" fontId="6" fillId="33" borderId="17" xfId="47" applyFont="1" applyFill="1" applyBorder="1" applyAlignment="1">
      <alignment horizontal="center" vertical="top"/>
      <protection/>
    </xf>
    <xf numFmtId="0" fontId="6" fillId="33" borderId="17" xfId="47" applyFont="1" applyFill="1" applyBorder="1" applyAlignment="1">
      <alignment vertical="top"/>
      <protection/>
    </xf>
    <xf numFmtId="0" fontId="6" fillId="33" borderId="30" xfId="47" applyFont="1" applyFill="1" applyBorder="1" applyAlignment="1">
      <alignment vertical="top"/>
      <protection/>
    </xf>
    <xf numFmtId="49" fontId="6" fillId="33" borderId="22" xfId="47" applyNumberFormat="1" applyFont="1" applyFill="1" applyBorder="1" applyAlignment="1">
      <alignment vertical="top"/>
      <protection/>
    </xf>
    <xf numFmtId="0" fontId="6" fillId="33" borderId="22" xfId="47" applyFont="1" applyFill="1" applyBorder="1" applyAlignment="1">
      <alignment horizontal="center" vertical="top" shrinkToFit="1"/>
      <protection/>
    </xf>
    <xf numFmtId="164" fontId="6" fillId="33" borderId="22" xfId="47" applyNumberFormat="1" applyFont="1" applyFill="1" applyBorder="1" applyAlignment="1">
      <alignment vertical="top" shrinkToFit="1"/>
      <protection/>
    </xf>
    <xf numFmtId="4" fontId="6" fillId="33" borderId="22" xfId="47" applyNumberFormat="1" applyFont="1" applyFill="1" applyBorder="1" applyAlignment="1">
      <alignment vertical="top" shrinkToFit="1"/>
      <protection/>
    </xf>
    <xf numFmtId="4" fontId="11" fillId="34" borderId="32" xfId="47" applyNumberFormat="1" applyFont="1" applyFill="1" applyBorder="1" applyAlignment="1" applyProtection="1">
      <alignment vertical="top" shrinkToFit="1"/>
      <protection locked="0"/>
    </xf>
    <xf numFmtId="4" fontId="11" fillId="0" borderId="32" xfId="47" applyNumberFormat="1" applyFont="1" applyBorder="1" applyAlignment="1">
      <alignment vertical="top" shrinkToFit="1"/>
      <protection/>
    </xf>
    <xf numFmtId="4" fontId="11" fillId="34" borderId="34" xfId="47" applyNumberFormat="1" applyFont="1" applyFill="1" applyBorder="1" applyAlignment="1" applyProtection="1">
      <alignment vertical="top" shrinkToFit="1"/>
      <protection locked="0"/>
    </xf>
    <xf numFmtId="4" fontId="6" fillId="33" borderId="35" xfId="47" applyNumberFormat="1" applyFont="1" applyFill="1" applyBorder="1" applyAlignment="1">
      <alignment vertical="top"/>
      <protection/>
    </xf>
    <xf numFmtId="49" fontId="6" fillId="33" borderId="22" xfId="47" applyNumberFormat="1" applyFont="1" applyFill="1" applyBorder="1" applyAlignment="1">
      <alignment horizontal="left" vertical="top" wrapText="1"/>
      <protection/>
    </xf>
    <xf numFmtId="49" fontId="6" fillId="33" borderId="17" xfId="47" applyNumberFormat="1" applyFont="1" applyFill="1" applyBorder="1" applyAlignment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>
      <alignment/>
    </xf>
    <xf numFmtId="0" fontId="3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79" fillId="0" borderId="0" xfId="0" applyFont="1" applyAlignment="1" applyProtection="1">
      <alignment horizontal="left" vertical="center"/>
      <protection locked="0"/>
    </xf>
    <xf numFmtId="171" fontId="0" fillId="0" borderId="0" xfId="0" applyNumberFormat="1" applyFont="1" applyAlignment="1">
      <alignment horizontal="left" vertical="center"/>
    </xf>
    <xf numFmtId="0" fontId="0" fillId="2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4" fontId="80" fillId="0" borderId="0" xfId="0" applyNumberFormat="1" applyFont="1" applyAlignment="1">
      <alignment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 applyProtection="1">
      <alignment horizontal="right" vertical="center"/>
      <protection locked="0"/>
    </xf>
    <xf numFmtId="4" fontId="79" fillId="0" borderId="0" xfId="0" applyNumberFormat="1" applyFont="1" applyAlignment="1">
      <alignment vertical="center"/>
    </xf>
    <xf numFmtId="172" fontId="79" fillId="0" borderId="0" xfId="0" applyNumberFormat="1" applyFont="1" applyAlignment="1" applyProtection="1">
      <alignment horizontal="right" vertical="center"/>
      <protection locked="0"/>
    </xf>
    <xf numFmtId="0" fontId="0" fillId="36" borderId="0" xfId="0" applyFont="1" applyFill="1" applyAlignment="1">
      <alignment vertical="center"/>
    </xf>
    <xf numFmtId="0" fontId="5" fillId="36" borderId="44" xfId="0" applyFont="1" applyFill="1" applyBorder="1" applyAlignment="1">
      <alignment horizontal="left" vertical="center"/>
    </xf>
    <xf numFmtId="0" fontId="0" fillId="36" borderId="45" xfId="0" applyFont="1" applyFill="1" applyBorder="1" applyAlignment="1">
      <alignment vertical="center"/>
    </xf>
    <xf numFmtId="0" fontId="5" fillId="36" borderId="45" xfId="0" applyFont="1" applyFill="1" applyBorder="1" applyAlignment="1">
      <alignment horizontal="right" vertical="center"/>
    </xf>
    <xf numFmtId="0" fontId="5" fillId="36" borderId="45" xfId="0" applyFont="1" applyFill="1" applyBorder="1" applyAlignment="1">
      <alignment horizontal="center" vertical="center"/>
    </xf>
    <xf numFmtId="0" fontId="0" fillId="36" borderId="45" xfId="0" applyFont="1" applyFill="1" applyBorder="1" applyAlignment="1" applyProtection="1">
      <alignment vertical="center"/>
      <protection locked="0"/>
    </xf>
    <xf numFmtId="4" fontId="5" fillId="36" borderId="45" xfId="0" applyNumberFormat="1" applyFont="1" applyFill="1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 applyProtection="1">
      <alignment vertical="center"/>
      <protection locked="0"/>
    </xf>
    <xf numFmtId="0" fontId="4" fillId="36" borderId="0" xfId="0" applyFont="1" applyFill="1" applyAlignment="1">
      <alignment horizontal="left" vertical="center"/>
    </xf>
    <xf numFmtId="0" fontId="0" fillId="36" borderId="0" xfId="0" applyFont="1" applyFill="1" applyAlignment="1" applyProtection="1">
      <alignment vertical="center"/>
      <protection locked="0"/>
    </xf>
    <xf numFmtId="0" fontId="4" fillId="36" borderId="0" xfId="0" applyFont="1" applyFill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42" xfId="0" applyFont="1" applyBorder="1" applyAlignment="1">
      <alignment vertical="center"/>
    </xf>
    <xf numFmtId="0" fontId="82" fillId="0" borderId="49" xfId="0" applyFont="1" applyBorder="1" applyAlignment="1">
      <alignment horizontal="left" vertical="center"/>
    </xf>
    <xf numFmtId="0" fontId="82" fillId="0" borderId="49" xfId="0" applyFont="1" applyBorder="1" applyAlignment="1">
      <alignment vertical="center"/>
    </xf>
    <xf numFmtId="0" fontId="82" fillId="0" borderId="49" xfId="0" applyFont="1" applyBorder="1" applyAlignment="1" applyProtection="1">
      <alignment vertical="center"/>
      <protection locked="0"/>
    </xf>
    <xf numFmtId="4" fontId="82" fillId="0" borderId="49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42" xfId="0" applyFont="1" applyBorder="1" applyAlignment="1">
      <alignment vertical="center"/>
    </xf>
    <xf numFmtId="0" fontId="83" fillId="0" borderId="49" xfId="0" applyFont="1" applyBorder="1" applyAlignment="1">
      <alignment horizontal="left" vertical="center"/>
    </xf>
    <xf numFmtId="0" fontId="83" fillId="0" borderId="49" xfId="0" applyFont="1" applyBorder="1" applyAlignment="1">
      <alignment vertical="center"/>
    </xf>
    <xf numFmtId="0" fontId="83" fillId="0" borderId="49" xfId="0" applyFont="1" applyBorder="1" applyAlignment="1" applyProtection="1">
      <alignment vertical="center"/>
      <protection locked="0"/>
    </xf>
    <xf numFmtId="4" fontId="83" fillId="0" borderId="4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2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9" fillId="0" borderId="0" xfId="0" applyFont="1" applyBorder="1" applyAlignment="1" applyProtection="1">
      <alignment horizontal="left" vertical="center"/>
      <protection locked="0"/>
    </xf>
    <xf numFmtId="17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 applyProtection="1">
      <alignment horizontal="center" vertical="center" wrapText="1"/>
      <protection locked="0"/>
    </xf>
    <xf numFmtId="0" fontId="4" fillId="36" borderId="55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  <xf numFmtId="4" fontId="80" fillId="0" borderId="0" xfId="0" applyNumberFormat="1" applyFont="1" applyBorder="1" applyAlignment="1">
      <alignment/>
    </xf>
    <xf numFmtId="0" fontId="84" fillId="0" borderId="0" xfId="0" applyFont="1" applyAlignment="1">
      <alignment/>
    </xf>
    <xf numFmtId="0" fontId="84" fillId="0" borderId="51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84" fillId="0" borderId="0" xfId="0" applyFont="1" applyBorder="1" applyAlignment="1" applyProtection="1">
      <alignment/>
      <protection locked="0"/>
    </xf>
    <xf numFmtId="4" fontId="82" fillId="0" borderId="0" xfId="0" applyNumberFormat="1" applyFont="1" applyBorder="1" applyAlignment="1">
      <alignment/>
    </xf>
    <xf numFmtId="0" fontId="84" fillId="0" borderId="52" xfId="0" applyFont="1" applyBorder="1" applyAlignment="1">
      <alignment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173" fontId="0" fillId="0" borderId="56" xfId="0" applyNumberFormat="1" applyFont="1" applyBorder="1" applyAlignment="1" applyProtection="1">
      <alignment vertical="center"/>
      <protection locked="0"/>
    </xf>
    <xf numFmtId="4" fontId="0" fillId="23" borderId="56" xfId="0" applyNumberFormat="1" applyFont="1" applyFill="1" applyBorder="1" applyAlignment="1" applyProtection="1">
      <alignment vertical="center"/>
      <protection locked="0"/>
    </xf>
    <xf numFmtId="4" fontId="0" fillId="0" borderId="56" xfId="0" applyNumberFormat="1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horizontal="left" vertical="center" wrapText="1"/>
      <protection locked="0"/>
    </xf>
    <xf numFmtId="0" fontId="8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86" fillId="0" borderId="0" xfId="0" applyFont="1" applyAlignment="1">
      <alignment vertical="center"/>
    </xf>
    <xf numFmtId="0" fontId="86" fillId="0" borderId="51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173" fontId="86" fillId="0" borderId="0" xfId="0" applyNumberFormat="1" applyFont="1" applyBorder="1" applyAlignment="1">
      <alignment horizontal="left" vertical="center" wrapText="1"/>
    </xf>
    <xf numFmtId="173" fontId="86" fillId="0" borderId="0" xfId="0" applyNumberFormat="1" applyFont="1" applyBorder="1" applyAlignment="1">
      <alignment vertical="center"/>
    </xf>
    <xf numFmtId="0" fontId="86" fillId="0" borderId="0" xfId="0" applyFont="1" applyBorder="1" applyAlignment="1" applyProtection="1">
      <alignment vertical="center"/>
      <protection locked="0"/>
    </xf>
    <xf numFmtId="0" fontId="86" fillId="0" borderId="52" xfId="0" applyFont="1" applyBorder="1" applyAlignment="1">
      <alignment vertical="center"/>
    </xf>
    <xf numFmtId="0" fontId="0" fillId="0" borderId="56" xfId="0" applyFont="1" applyFill="1" applyBorder="1" applyAlignment="1" applyProtection="1">
      <alignment horizontal="left" vertical="center" wrapText="1"/>
      <protection locked="0"/>
    </xf>
    <xf numFmtId="0" fontId="86" fillId="0" borderId="25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85" fillId="0" borderId="15" xfId="0" applyFont="1" applyBorder="1" applyAlignment="1">
      <alignment horizontal="left" vertical="center"/>
    </xf>
    <xf numFmtId="0" fontId="86" fillId="0" borderId="15" xfId="0" applyFont="1" applyBorder="1" applyAlignment="1">
      <alignment horizontal="left" vertical="center"/>
    </xf>
    <xf numFmtId="0" fontId="86" fillId="0" borderId="15" xfId="0" applyFont="1" applyBorder="1" applyAlignment="1">
      <alignment horizontal="left" vertical="center" wrapText="1"/>
    </xf>
    <xf numFmtId="173" fontId="86" fillId="0" borderId="15" xfId="0" applyNumberFormat="1" applyFont="1" applyBorder="1" applyAlignment="1">
      <alignment vertical="center"/>
    </xf>
    <xf numFmtId="0" fontId="86" fillId="0" borderId="15" xfId="0" applyFont="1" applyBorder="1" applyAlignment="1" applyProtection="1">
      <alignment vertical="center"/>
      <protection locked="0"/>
    </xf>
    <xf numFmtId="0" fontId="86" fillId="0" borderId="5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58" xfId="0" applyFont="1" applyBorder="1" applyAlignment="1">
      <alignment vertical="center"/>
    </xf>
    <xf numFmtId="0" fontId="64" fillId="0" borderId="26" xfId="0" applyFont="1" applyBorder="1" applyAlignment="1" applyProtection="1">
      <alignment/>
      <protection locked="0"/>
    </xf>
    <xf numFmtId="4" fontId="64" fillId="0" borderId="28" xfId="0" applyNumberFormat="1" applyFont="1" applyBorder="1" applyAlignment="1">
      <alignment/>
    </xf>
    <xf numFmtId="49" fontId="87" fillId="37" borderId="59" xfId="0" applyNumberFormat="1" applyFont="1" applyFill="1" applyBorder="1" applyAlignment="1">
      <alignment horizontal="left"/>
    </xf>
    <xf numFmtId="4" fontId="87" fillId="37" borderId="59" xfId="0" applyNumberFormat="1" applyFont="1" applyFill="1" applyBorder="1" applyAlignment="1">
      <alignment horizontal="left"/>
    </xf>
    <xf numFmtId="49" fontId="88" fillId="38" borderId="59" xfId="0" applyNumberFormat="1" applyFont="1" applyFill="1" applyBorder="1" applyAlignment="1">
      <alignment horizontal="left"/>
    </xf>
    <xf numFmtId="4" fontId="88" fillId="38" borderId="59" xfId="0" applyNumberFormat="1" applyFont="1" applyFill="1" applyBorder="1" applyAlignment="1">
      <alignment horizontal="right"/>
    </xf>
    <xf numFmtId="49" fontId="87" fillId="39" borderId="59" xfId="0" applyNumberFormat="1" applyFont="1" applyFill="1" applyBorder="1" applyAlignment="1">
      <alignment horizontal="left"/>
    </xf>
    <xf numFmtId="4" fontId="87" fillId="39" borderId="59" xfId="0" applyNumberFormat="1" applyFont="1" applyFill="1" applyBorder="1" applyAlignment="1">
      <alignment horizontal="right"/>
    </xf>
    <xf numFmtId="49" fontId="89" fillId="40" borderId="59" xfId="0" applyNumberFormat="1" applyFont="1" applyFill="1" applyBorder="1" applyAlignment="1">
      <alignment horizontal="left"/>
    </xf>
    <xf numFmtId="4" fontId="89" fillId="40" borderId="59" xfId="0" applyNumberFormat="1" applyFont="1" applyFill="1" applyBorder="1" applyAlignment="1">
      <alignment horizontal="right"/>
    </xf>
    <xf numFmtId="49" fontId="90" fillId="41" borderId="59" xfId="0" applyNumberFormat="1" applyFont="1" applyFill="1" applyBorder="1" applyAlignment="1">
      <alignment horizontal="left"/>
    </xf>
    <xf numFmtId="4" fontId="90" fillId="41" borderId="59" xfId="0" applyNumberFormat="1" applyFont="1" applyFill="1" applyBorder="1" applyAlignment="1">
      <alignment horizontal="right"/>
    </xf>
    <xf numFmtId="49" fontId="88" fillId="38" borderId="5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91" fillId="42" borderId="59" xfId="0" applyNumberFormat="1" applyFont="1" applyFill="1" applyBorder="1" applyAlignment="1">
      <alignment horizontal="left"/>
    </xf>
    <xf numFmtId="4" fontId="91" fillId="42" borderId="59" xfId="0" applyNumberFormat="1" applyFont="1" applyFill="1" applyBorder="1" applyAlignment="1">
      <alignment horizontal="right"/>
    </xf>
    <xf numFmtId="4" fontId="92" fillId="41" borderId="59" xfId="0" applyNumberFormat="1" applyFont="1" applyFill="1" applyBorder="1" applyAlignment="1">
      <alignment horizontal="right"/>
    </xf>
    <xf numFmtId="49" fontId="87" fillId="37" borderId="59" xfId="0" applyNumberFormat="1" applyFont="1" applyFill="1" applyBorder="1" applyAlignment="1">
      <alignment horizontal="left" wrapText="1"/>
    </xf>
    <xf numFmtId="0" fontId="3" fillId="0" borderId="60" xfId="47" applyFont="1" applyBorder="1" applyAlignment="1">
      <alignment horizontal="center" vertical="center"/>
      <protection/>
    </xf>
    <xf numFmtId="0" fontId="3" fillId="0" borderId="61" xfId="47" applyFont="1" applyBorder="1" applyAlignment="1">
      <alignment horizontal="center" vertical="center"/>
      <protection/>
    </xf>
    <xf numFmtId="0" fontId="3" fillId="0" borderId="62" xfId="47" applyFont="1" applyBorder="1" applyAlignment="1">
      <alignment horizontal="center" vertical="center"/>
      <protection/>
    </xf>
    <xf numFmtId="49" fontId="5" fillId="33" borderId="22" xfId="47" applyNumberFormat="1" applyFont="1" applyFill="1" applyBorder="1" applyAlignment="1">
      <alignment horizontal="left" vertical="center" wrapText="1"/>
      <protection/>
    </xf>
    <xf numFmtId="0" fontId="2" fillId="33" borderId="22" xfId="47" applyFill="1" applyBorder="1" applyAlignment="1">
      <alignment wrapText="1"/>
      <protection/>
    </xf>
    <xf numFmtId="0" fontId="2" fillId="33" borderId="23" xfId="47" applyFill="1" applyBorder="1" applyAlignment="1">
      <alignment wrapText="1"/>
      <protection/>
    </xf>
    <xf numFmtId="4" fontId="10" fillId="0" borderId="24" xfId="47" applyNumberFormat="1" applyFont="1" applyBorder="1" applyAlignment="1">
      <alignment horizontal="center" vertical="center"/>
      <protection/>
    </xf>
    <xf numFmtId="4" fontId="10" fillId="0" borderId="35" xfId="47" applyNumberFormat="1" applyFont="1" applyBorder="1" applyAlignment="1">
      <alignment horizontal="center" vertical="center"/>
      <protection/>
    </xf>
    <xf numFmtId="4" fontId="10" fillId="0" borderId="24" xfId="47" applyNumberFormat="1" applyFont="1" applyBorder="1" applyAlignment="1">
      <alignment horizontal="right" vertical="center"/>
      <protection/>
    </xf>
    <xf numFmtId="4" fontId="10" fillId="0" borderId="20" xfId="47" applyNumberFormat="1" applyFont="1" applyBorder="1" applyAlignment="1">
      <alignment horizontal="right" vertical="center"/>
      <protection/>
    </xf>
    <xf numFmtId="49" fontId="6" fillId="33" borderId="15" xfId="47" applyNumberFormat="1" applyFont="1" applyFill="1" applyBorder="1" applyAlignment="1">
      <alignment horizontal="left" vertical="center" wrapText="1"/>
      <protection/>
    </xf>
    <xf numFmtId="0" fontId="6" fillId="33" borderId="15" xfId="47" applyFont="1" applyFill="1" applyBorder="1" applyAlignment="1">
      <alignment horizontal="left" vertical="center" wrapText="1"/>
      <protection/>
    </xf>
    <xf numFmtId="0" fontId="6" fillId="33" borderId="18" xfId="47" applyFont="1" applyFill="1" applyBorder="1" applyAlignment="1">
      <alignment horizontal="left" vertical="center" wrapText="1"/>
      <protection/>
    </xf>
    <xf numFmtId="4" fontId="10" fillId="0" borderId="24" xfId="47" applyNumberFormat="1" applyFont="1" applyBorder="1" applyAlignment="1">
      <alignment horizontal="right" vertical="center" indent="1"/>
      <protection/>
    </xf>
    <xf numFmtId="4" fontId="10" fillId="0" borderId="35" xfId="47" applyNumberFormat="1" applyFont="1" applyBorder="1" applyAlignment="1">
      <alignment horizontal="right" vertical="center" indent="1"/>
      <protection/>
    </xf>
    <xf numFmtId="49" fontId="6" fillId="34" borderId="15" xfId="47" applyNumberFormat="1" applyFont="1" applyFill="1" applyBorder="1" applyAlignment="1" applyProtection="1">
      <alignment horizontal="left" vertical="center"/>
      <protection locked="0"/>
    </xf>
    <xf numFmtId="49" fontId="2" fillId="34" borderId="15" xfId="47" applyNumberFormat="1" applyFill="1" applyBorder="1" applyAlignment="1" applyProtection="1">
      <alignment horizontal="left" vertical="center"/>
      <protection locked="0"/>
    </xf>
    <xf numFmtId="49" fontId="6" fillId="0" borderId="22" xfId="47" applyNumberFormat="1" applyFont="1" applyBorder="1" applyAlignment="1">
      <alignment horizontal="left" vertical="center" wrapText="1"/>
      <protection/>
    </xf>
    <xf numFmtId="0" fontId="2" fillId="0" borderId="22" xfId="47" applyBorder="1" applyAlignment="1">
      <alignment vertical="center" wrapText="1"/>
      <protection/>
    </xf>
    <xf numFmtId="49" fontId="6" fillId="0" borderId="0" xfId="47" applyNumberFormat="1" applyFont="1" applyAlignment="1">
      <alignment horizontal="left" vertical="center" wrapText="1"/>
      <protection/>
    </xf>
    <xf numFmtId="0" fontId="2" fillId="0" borderId="0" xfId="47" applyAlignment="1">
      <alignment vertical="center" wrapText="1"/>
      <protection/>
    </xf>
    <xf numFmtId="49" fontId="6" fillId="0" borderId="15" xfId="47" applyNumberFormat="1" applyFont="1" applyBorder="1" applyAlignment="1">
      <alignment vertical="center" wrapText="1"/>
      <protection/>
    </xf>
    <xf numFmtId="0" fontId="2" fillId="0" borderId="15" xfId="47" applyBorder="1" applyAlignment="1">
      <alignment vertical="center" wrapText="1"/>
      <protection/>
    </xf>
    <xf numFmtId="4" fontId="9" fillId="33" borderId="27" xfId="47" applyNumberFormat="1" applyFont="1" applyFill="1" applyBorder="1" applyAlignment="1">
      <alignment horizontal="right" vertical="center"/>
      <protection/>
    </xf>
    <xf numFmtId="0" fontId="6" fillId="0" borderId="15" xfId="47" applyFont="1" applyBorder="1" applyAlignment="1">
      <alignment horizontal="center" vertical="center" wrapText="1"/>
      <protection/>
    </xf>
    <xf numFmtId="0" fontId="2" fillId="0" borderId="15" xfId="47" applyBorder="1" applyAlignment="1">
      <alignment horizontal="center" vertical="center" wrapText="1"/>
      <protection/>
    </xf>
    <xf numFmtId="0" fontId="6" fillId="0" borderId="15" xfId="47" applyFont="1" applyBorder="1" applyAlignment="1">
      <alignment horizontal="center" vertical="center"/>
      <protection/>
    </xf>
    <xf numFmtId="0" fontId="2" fillId="0" borderId="15" xfId="47" applyBorder="1" applyAlignment="1">
      <alignment horizontal="center" vertical="center"/>
      <protection/>
    </xf>
    <xf numFmtId="4" fontId="8" fillId="0" borderId="25" xfId="47" applyNumberFormat="1" applyFont="1" applyBorder="1" applyAlignment="1">
      <alignment horizontal="right" vertical="center"/>
      <protection/>
    </xf>
    <xf numFmtId="4" fontId="8" fillId="0" borderId="15" xfId="47" applyNumberFormat="1" applyFont="1" applyBorder="1" applyAlignment="1">
      <alignment horizontal="right" vertical="center"/>
      <protection/>
    </xf>
    <xf numFmtId="49" fontId="6" fillId="34" borderId="0" xfId="47" applyNumberFormat="1" applyFont="1" applyFill="1" applyAlignment="1" applyProtection="1">
      <alignment horizontal="left" vertical="center"/>
      <protection locked="0"/>
    </xf>
    <xf numFmtId="0" fontId="2" fillId="0" borderId="22" xfId="47" applyBorder="1" applyAlignment="1">
      <alignment horizontal="center" wrapText="1"/>
      <protection/>
    </xf>
    <xf numFmtId="4" fontId="8" fillId="0" borderId="24" xfId="47" applyNumberFormat="1" applyFont="1" applyBorder="1" applyAlignment="1">
      <alignment horizontal="right" vertical="center"/>
      <protection/>
    </xf>
    <xf numFmtId="4" fontId="8" fillId="0" borderId="17" xfId="47" applyNumberFormat="1" applyFont="1" applyBorder="1" applyAlignment="1">
      <alignment horizontal="right" vertical="center"/>
      <protection/>
    </xf>
    <xf numFmtId="4" fontId="8" fillId="0" borderId="24" xfId="47" applyNumberFormat="1" applyFont="1" applyBorder="1" applyAlignment="1">
      <alignment vertical="center"/>
      <protection/>
    </xf>
    <xf numFmtId="4" fontId="8" fillId="0" borderId="17" xfId="47" applyNumberFormat="1" applyFont="1" applyBorder="1" applyAlignment="1">
      <alignment vertical="center"/>
      <protection/>
    </xf>
    <xf numFmtId="4" fontId="8" fillId="0" borderId="20" xfId="47" applyNumberFormat="1" applyFont="1" applyBorder="1" applyAlignment="1">
      <alignment vertical="center"/>
      <protection/>
    </xf>
    <xf numFmtId="49" fontId="6" fillId="34" borderId="22" xfId="47" applyNumberFormat="1" applyFont="1" applyFill="1" applyBorder="1" applyAlignment="1" applyProtection="1">
      <alignment horizontal="left" vertical="center"/>
      <protection locked="0"/>
    </xf>
    <xf numFmtId="0" fontId="2" fillId="0" borderId="15" xfId="47" applyBorder="1" applyAlignment="1">
      <alignment horizontal="right" indent="1"/>
      <protection/>
    </xf>
    <xf numFmtId="0" fontId="2" fillId="0" borderId="18" xfId="47" applyBorder="1" applyAlignment="1">
      <alignment horizontal="right" indent="1"/>
      <protection/>
    </xf>
    <xf numFmtId="4" fontId="8" fillId="0" borderId="22" xfId="47" applyNumberFormat="1" applyFont="1" applyBorder="1" applyAlignment="1">
      <alignment horizontal="right" vertical="center"/>
      <protection/>
    </xf>
    <xf numFmtId="0" fontId="2" fillId="0" borderId="19" xfId="47" applyBorder="1" applyAlignment="1">
      <alignment horizontal="left" vertical="center"/>
      <protection/>
    </xf>
    <xf numFmtId="0" fontId="2" fillId="0" borderId="17" xfId="47" applyBorder="1" applyAlignment="1">
      <alignment horizontal="left" vertical="center"/>
      <protection/>
    </xf>
    <xf numFmtId="0" fontId="2" fillId="0" borderId="35" xfId="47" applyBorder="1" applyAlignment="1">
      <alignment horizontal="left" vertical="center"/>
      <protection/>
    </xf>
    <xf numFmtId="1" fontId="2" fillId="0" borderId="15" xfId="47" applyNumberFormat="1" applyBorder="1" applyAlignment="1">
      <alignment horizontal="right" indent="1"/>
      <protection/>
    </xf>
    <xf numFmtId="4" fontId="8" fillId="0" borderId="24" xfId="47" applyNumberFormat="1" applyFont="1" applyBorder="1" applyAlignment="1">
      <alignment horizontal="right" vertical="center" indent="1"/>
      <protection/>
    </xf>
    <xf numFmtId="4" fontId="8" fillId="0" borderId="35" xfId="47" applyNumberFormat="1" applyFont="1" applyBorder="1" applyAlignment="1">
      <alignment horizontal="right" vertical="center" indent="1"/>
      <protection/>
    </xf>
    <xf numFmtId="49" fontId="6" fillId="33" borderId="0" xfId="47" applyNumberFormat="1" applyFont="1" applyFill="1" applyAlignment="1">
      <alignment horizontal="left" vertical="center" wrapText="1"/>
      <protection/>
    </xf>
    <xf numFmtId="49" fontId="6" fillId="33" borderId="11" xfId="47" applyNumberFormat="1" applyFont="1" applyFill="1" applyBorder="1" applyAlignment="1">
      <alignment horizontal="left" vertical="center" wrapText="1"/>
      <protection/>
    </xf>
    <xf numFmtId="0" fontId="11" fillId="0" borderId="22" xfId="47" applyNumberFormat="1" applyFont="1" applyBorder="1" applyAlignment="1">
      <alignment horizontal="left" vertical="top" wrapText="1"/>
      <protection/>
    </xf>
    <xf numFmtId="0" fontId="11" fillId="0" borderId="22" xfId="47" applyNumberFormat="1" applyFont="1" applyBorder="1" applyAlignment="1">
      <alignment vertical="top" wrapText="1"/>
      <protection/>
    </xf>
    <xf numFmtId="0" fontId="13" fillId="0" borderId="0" xfId="47" applyNumberFormat="1" applyFont="1" applyBorder="1" applyAlignment="1">
      <alignment horizontal="left" vertical="top" wrapText="1"/>
      <protection/>
    </xf>
    <xf numFmtId="0" fontId="13" fillId="0" borderId="0" xfId="47" applyNumberFormat="1" applyFont="1" applyBorder="1" applyAlignment="1">
      <alignment vertical="top" wrapText="1"/>
      <protection/>
    </xf>
    <xf numFmtId="0" fontId="11" fillId="0" borderId="22" xfId="47" applyNumberFormat="1" applyFont="1" applyBorder="1" applyAlignment="1">
      <alignment horizontal="center" vertical="top" wrapText="1"/>
      <protection/>
    </xf>
    <xf numFmtId="0" fontId="5" fillId="0" borderId="0" xfId="47" applyFont="1" applyAlignment="1">
      <alignment horizontal="center"/>
      <protection/>
    </xf>
    <xf numFmtId="49" fontId="2" fillId="0" borderId="17" xfId="47" applyNumberFormat="1" applyBorder="1" applyAlignment="1">
      <alignment vertical="center"/>
      <protection/>
    </xf>
    <xf numFmtId="0" fontId="2" fillId="0" borderId="17" xfId="47" applyBorder="1" applyAlignment="1">
      <alignment vertical="center"/>
      <protection/>
    </xf>
    <xf numFmtId="0" fontId="2" fillId="0" borderId="35" xfId="47" applyBorder="1" applyAlignment="1">
      <alignment vertical="center"/>
      <protection/>
    </xf>
    <xf numFmtId="49" fontId="2" fillId="33" borderId="17" xfId="47" applyNumberFormat="1" applyFill="1" applyBorder="1" applyAlignment="1">
      <alignment vertical="center"/>
      <protection/>
    </xf>
    <xf numFmtId="0" fontId="2" fillId="33" borderId="17" xfId="47" applyFill="1" applyBorder="1" applyAlignment="1">
      <alignment vertical="center"/>
      <protection/>
    </xf>
    <xf numFmtId="0" fontId="2" fillId="33" borderId="35" xfId="47" applyFill="1" applyBorder="1" applyAlignment="1">
      <alignment vertical="center"/>
      <protection/>
    </xf>
    <xf numFmtId="0" fontId="2" fillId="0" borderId="22" xfId="47" applyBorder="1" applyAlignment="1">
      <alignment vertical="top"/>
      <protection/>
    </xf>
    <xf numFmtId="0" fontId="17" fillId="4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9" fillId="4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14" fillId="0" borderId="0" xfId="36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3" fontId="28" fillId="0" borderId="0" xfId="0" applyNumberFormat="1" applyFont="1" applyAlignment="1">
      <alignment horizontal="center"/>
    </xf>
    <xf numFmtId="0" fontId="4" fillId="44" borderId="66" xfId="0" applyFont="1" applyFill="1" applyBorder="1" applyAlignment="1">
      <alignment horizontal="center" vertical="center" wrapText="1"/>
    </xf>
    <xf numFmtId="0" fontId="4" fillId="44" borderId="67" xfId="0" applyFont="1" applyFill="1" applyBorder="1" applyAlignment="1">
      <alignment horizontal="center" vertical="center" wrapText="1"/>
    </xf>
    <xf numFmtId="0" fontId="4" fillId="44" borderId="68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4" fillId="44" borderId="58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29" fillId="0" borderId="24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35" xfId="0" applyFont="1" applyFill="1" applyBorder="1" applyAlignment="1">
      <alignment horizontal="left" wrapText="1"/>
    </xf>
    <xf numFmtId="49" fontId="15" fillId="0" borderId="16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49" fontId="15" fillId="0" borderId="17" xfId="0" applyNumberFormat="1" applyFont="1" applyBorder="1" applyAlignment="1">
      <alignment horizontal="left"/>
    </xf>
    <xf numFmtId="49" fontId="15" fillId="0" borderId="35" xfId="0" applyNumberFormat="1" applyFont="1" applyBorder="1" applyAlignment="1">
      <alignment horizontal="left"/>
    </xf>
    <xf numFmtId="0" fontId="31" fillId="0" borderId="24" xfId="0" applyFont="1" applyFill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0" fontId="31" fillId="0" borderId="35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7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2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v&#237;cepr&#225;ce%20-%20sanace%20pl&#225;n&#28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v&#237;cepr&#225;ce%20-%20VO%20Husova_N&#225;dra&#382;n&#237;_Tyr&#353;ov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VO%20Husova%20-%20v&#237;cepr&#225;ce%20dle%20S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1 - Pozemní komunikace"/>
    </sheetNames>
    <sheetDataSet>
      <sheetData sheetId="0">
        <row r="6">
          <cell r="K6" t="str">
            <v>Městská třída - část II NÁDRAŽNÍ, Nádražní, Žďár nad Sázavou</v>
          </cell>
        </row>
        <row r="8">
          <cell r="AN8">
            <v>43621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>25531328</v>
          </cell>
        </row>
        <row r="14">
          <cell r="E14" t="str">
            <v>1. Žďárská plynařská a vodařská, a.s.</v>
          </cell>
          <cell r="AN14" t="str">
            <v>CZ25531328</v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1">
        <row r="6">
          <cell r="F6">
            <v>14256</v>
          </cell>
          <cell r="H6">
            <v>2250</v>
          </cell>
        </row>
        <row r="21">
          <cell r="F21">
            <v>34595.71000000001</v>
          </cell>
          <cell r="H21">
            <v>7183.15</v>
          </cell>
        </row>
        <row r="38">
          <cell r="F38">
            <v>9324.9</v>
          </cell>
          <cell r="H38">
            <v>1756.755</v>
          </cell>
        </row>
        <row r="43">
          <cell r="F43">
            <v>0</v>
          </cell>
          <cell r="H43">
            <v>2652</v>
          </cell>
        </row>
      </sheetData>
      <sheetData sheetId="2">
        <row r="17">
          <cell r="B17" t="str">
            <v>3,60</v>
          </cell>
        </row>
        <row r="18">
          <cell r="B18" t="str">
            <v>1,00</v>
          </cell>
        </row>
        <row r="19">
          <cell r="B19" t="str">
            <v>6,00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0,00</v>
          </cell>
        </row>
        <row r="27">
          <cell r="B27" t="str">
            <v>0,952842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 t="str">
            <v>0,00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1">
        <row r="6">
          <cell r="F6">
            <v>14256</v>
          </cell>
          <cell r="H6">
            <v>2250</v>
          </cell>
        </row>
        <row r="30">
          <cell r="F30">
            <v>213454.044</v>
          </cell>
          <cell r="H30">
            <v>67716.89099999999</v>
          </cell>
        </row>
        <row r="85">
          <cell r="F85">
            <v>240224.45399999997</v>
          </cell>
          <cell r="H85">
            <v>0</v>
          </cell>
        </row>
        <row r="99">
          <cell r="F99">
            <v>0</v>
          </cell>
          <cell r="H99">
            <v>41130</v>
          </cell>
        </row>
      </sheetData>
      <sheetData sheetId="2">
        <row r="17">
          <cell r="B17" t="str">
            <v>3,60</v>
          </cell>
        </row>
        <row r="18">
          <cell r="B18" t="str">
            <v>1,00</v>
          </cell>
        </row>
        <row r="19">
          <cell r="B19" t="str">
            <v>6,00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0,00</v>
          </cell>
        </row>
        <row r="27">
          <cell r="B27" t="str">
            <v>0,952842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 t="str">
            <v>0,00</v>
          </cell>
        </row>
        <row r="32">
          <cell r="B32" t="str">
            <v>21</v>
          </cell>
        </row>
        <row r="33">
          <cell r="B33" t="str">
            <v>15</v>
          </cell>
        </row>
        <row r="34">
          <cell r="B3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1zpv@1zpv.cz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zpv@1zpv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zpv@1zpv.cz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J42"/>
  <sheetViews>
    <sheetView tabSelected="1" zoomScalePageLayoutView="0" workbookViewId="0" topLeftCell="B15">
      <selection activeCell="B23" sqref="B23:D23"/>
    </sheetView>
  </sheetViews>
  <sheetFormatPr defaultColWidth="9.140625" defaultRowHeight="15"/>
  <cols>
    <col min="1" max="1" width="4.00390625" style="0" hidden="1" customWidth="1"/>
    <col min="2" max="2" width="13.28125" style="0" customWidth="1"/>
    <col min="3" max="3" width="8.8515625" style="0" customWidth="1"/>
    <col min="4" max="4" width="14.28125" style="0" customWidth="1"/>
    <col min="5" max="5" width="10.140625" style="0" customWidth="1"/>
    <col min="6" max="6" width="11.140625" style="0" customWidth="1"/>
    <col min="7" max="7" width="14.7109375" style="0" customWidth="1"/>
    <col min="8" max="8" width="12.8515625" style="0" customWidth="1"/>
    <col min="9" max="9" width="12.140625" style="0" customWidth="1"/>
    <col min="10" max="10" width="6.28125" style="0" customWidth="1"/>
  </cols>
  <sheetData>
    <row r="1" spans="2:10" ht="24.75" customHeight="1">
      <c r="B1" s="391" t="s">
        <v>0</v>
      </c>
      <c r="C1" s="392"/>
      <c r="D1" s="392"/>
      <c r="E1" s="392"/>
      <c r="F1" s="392"/>
      <c r="G1" s="392"/>
      <c r="H1" s="392"/>
      <c r="I1" s="392"/>
      <c r="J1" s="393"/>
    </row>
    <row r="2" spans="2:10" ht="24.75" customHeight="1">
      <c r="B2" s="66" t="s">
        <v>1</v>
      </c>
      <c r="C2" s="67"/>
      <c r="D2" s="68" t="s">
        <v>2</v>
      </c>
      <c r="E2" s="394" t="s">
        <v>3</v>
      </c>
      <c r="F2" s="395"/>
      <c r="G2" s="395"/>
      <c r="H2" s="395"/>
      <c r="I2" s="395"/>
      <c r="J2" s="396"/>
    </row>
    <row r="3" spans="2:10" ht="24.75" customHeight="1">
      <c r="B3" s="69" t="s">
        <v>4</v>
      </c>
      <c r="C3" s="67"/>
      <c r="D3" s="438"/>
      <c r="E3" s="438"/>
      <c r="F3" s="438"/>
      <c r="G3" s="438"/>
      <c r="H3" s="438"/>
      <c r="I3" s="438"/>
      <c r="J3" s="439"/>
    </row>
    <row r="4" spans="2:10" ht="24.75" customHeight="1">
      <c r="B4" s="70" t="s">
        <v>7</v>
      </c>
      <c r="C4" s="71"/>
      <c r="D4" s="72" t="s">
        <v>8</v>
      </c>
      <c r="E4" s="401" t="s">
        <v>672</v>
      </c>
      <c r="F4" s="402"/>
      <c r="G4" s="402"/>
      <c r="H4" s="402"/>
      <c r="I4" s="402"/>
      <c r="J4" s="403"/>
    </row>
    <row r="5" spans="2:10" ht="24.75" customHeight="1">
      <c r="B5" s="26" t="s">
        <v>9</v>
      </c>
      <c r="C5" s="2"/>
      <c r="D5" s="408" t="s">
        <v>10</v>
      </c>
      <c r="E5" s="409"/>
      <c r="F5" s="409"/>
      <c r="G5" s="409"/>
      <c r="H5" s="14" t="s">
        <v>11</v>
      </c>
      <c r="I5" s="73" t="s">
        <v>12</v>
      </c>
      <c r="J5" s="4"/>
    </row>
    <row r="6" spans="2:10" ht="24.75" customHeight="1">
      <c r="B6" s="23"/>
      <c r="C6" s="44"/>
      <c r="D6" s="410" t="s">
        <v>13</v>
      </c>
      <c r="E6" s="411"/>
      <c r="F6" s="411"/>
      <c r="G6" s="411"/>
      <c r="H6" s="14" t="s">
        <v>14</v>
      </c>
      <c r="I6" s="73" t="s">
        <v>15</v>
      </c>
      <c r="J6" s="4"/>
    </row>
    <row r="7" spans="2:10" ht="24.75" customHeight="1">
      <c r="B7" s="24"/>
      <c r="C7" s="45"/>
      <c r="D7" s="64" t="s">
        <v>16</v>
      </c>
      <c r="E7" s="412" t="s">
        <v>17</v>
      </c>
      <c r="F7" s="413"/>
      <c r="G7" s="413"/>
      <c r="H7" s="19"/>
      <c r="I7" s="18"/>
      <c r="J7" s="29"/>
    </row>
    <row r="8" spans="2:10" ht="24.75" customHeight="1" hidden="1">
      <c r="B8" s="26" t="s">
        <v>18</v>
      </c>
      <c r="C8" s="2"/>
      <c r="D8" s="65" t="s">
        <v>19</v>
      </c>
      <c r="E8" s="2"/>
      <c r="F8" s="2"/>
      <c r="G8" s="2"/>
      <c r="H8" s="14" t="s">
        <v>11</v>
      </c>
      <c r="I8" s="73" t="s">
        <v>20</v>
      </c>
      <c r="J8" s="4"/>
    </row>
    <row r="9" spans="2:10" ht="24.75" customHeight="1" hidden="1">
      <c r="B9" s="3"/>
      <c r="C9" s="2"/>
      <c r="D9" s="65" t="s">
        <v>21</v>
      </c>
      <c r="E9" s="2"/>
      <c r="F9" s="2"/>
      <c r="G9" s="2"/>
      <c r="H9" s="14" t="s">
        <v>14</v>
      </c>
      <c r="I9" s="73" t="s">
        <v>22</v>
      </c>
      <c r="J9" s="4"/>
    </row>
    <row r="10" spans="2:10" ht="24.75" customHeight="1" hidden="1">
      <c r="B10" s="30"/>
      <c r="C10" s="45"/>
      <c r="D10" s="64" t="s">
        <v>16</v>
      </c>
      <c r="E10" s="74" t="s">
        <v>23</v>
      </c>
      <c r="F10" s="19"/>
      <c r="G10" s="10"/>
      <c r="H10" s="10"/>
      <c r="I10" s="31"/>
      <c r="J10" s="29"/>
    </row>
    <row r="11" spans="2:10" ht="24.75" customHeight="1">
      <c r="B11" s="26" t="s">
        <v>24</v>
      </c>
      <c r="C11" s="2"/>
      <c r="D11" s="428" t="s">
        <v>25</v>
      </c>
      <c r="E11" s="428"/>
      <c r="F11" s="428"/>
      <c r="G11" s="428"/>
      <c r="H11" s="14" t="s">
        <v>11</v>
      </c>
      <c r="I11" s="76" t="s">
        <v>26</v>
      </c>
      <c r="J11" s="4"/>
    </row>
    <row r="12" spans="2:10" ht="24.75" customHeight="1">
      <c r="B12" s="23"/>
      <c r="C12" s="44"/>
      <c r="D12" s="421" t="s">
        <v>27</v>
      </c>
      <c r="E12" s="421"/>
      <c r="F12" s="421"/>
      <c r="G12" s="421"/>
      <c r="H12" s="14" t="s">
        <v>14</v>
      </c>
      <c r="I12" s="76" t="s">
        <v>28</v>
      </c>
      <c r="J12" s="4"/>
    </row>
    <row r="13" spans="2:10" ht="24.75" customHeight="1">
      <c r="B13" s="24"/>
      <c r="C13" s="45"/>
      <c r="D13" s="75" t="s">
        <v>29</v>
      </c>
      <c r="E13" s="406" t="s">
        <v>30</v>
      </c>
      <c r="F13" s="407"/>
      <c r="G13" s="407"/>
      <c r="H13" s="15"/>
      <c r="I13" s="18"/>
      <c r="J13" s="29"/>
    </row>
    <row r="14" spans="2:10" ht="19.5" customHeight="1">
      <c r="B14" s="38" t="s">
        <v>31</v>
      </c>
      <c r="C14" s="46"/>
      <c r="D14" s="47"/>
      <c r="E14" s="48"/>
      <c r="F14" s="39"/>
      <c r="G14" s="39"/>
      <c r="H14" s="40"/>
      <c r="I14" s="39"/>
      <c r="J14" s="41"/>
    </row>
    <row r="15" spans="2:10" ht="19.5" customHeight="1">
      <c r="B15" s="30" t="s">
        <v>32</v>
      </c>
      <c r="C15" s="49"/>
      <c r="D15" s="43"/>
      <c r="E15" s="435"/>
      <c r="F15" s="435"/>
      <c r="G15" s="429"/>
      <c r="H15" s="429"/>
      <c r="I15" s="429" t="s">
        <v>33</v>
      </c>
      <c r="J15" s="430"/>
    </row>
    <row r="16" spans="2:10" ht="19.5" customHeight="1">
      <c r="B16" s="432" t="s">
        <v>211</v>
      </c>
      <c r="C16" s="433"/>
      <c r="D16" s="434"/>
      <c r="E16" s="404"/>
      <c r="F16" s="405"/>
      <c r="G16" s="404"/>
      <c r="H16" s="405"/>
      <c r="I16" s="399">
        <f>Drenáž!G104</f>
        <v>168164.5792654</v>
      </c>
      <c r="J16" s="400"/>
    </row>
    <row r="17" spans="2:10" ht="19.5" customHeight="1">
      <c r="B17" s="432" t="s">
        <v>674</v>
      </c>
      <c r="C17" s="433"/>
      <c r="D17" s="434"/>
      <c r="E17" s="404"/>
      <c r="F17" s="405"/>
      <c r="G17" s="404"/>
      <c r="H17" s="405"/>
      <c r="I17" s="399">
        <f>Svody!J42</f>
        <v>38416</v>
      </c>
      <c r="J17" s="400"/>
    </row>
    <row r="18" spans="2:10" ht="19.5" customHeight="1">
      <c r="B18" s="432" t="s">
        <v>256</v>
      </c>
      <c r="C18" s="433"/>
      <c r="D18" s="434"/>
      <c r="E18" s="404"/>
      <c r="F18" s="405"/>
      <c r="G18" s="404"/>
      <c r="H18" s="405"/>
      <c r="I18" s="399">
        <f>Stromy!J52</f>
        <v>41917</v>
      </c>
      <c r="J18" s="400"/>
    </row>
    <row r="19" spans="2:10" ht="19.5" customHeight="1">
      <c r="B19" s="432" t="s">
        <v>362</v>
      </c>
      <c r="C19" s="433"/>
      <c r="D19" s="434"/>
      <c r="E19" s="404"/>
      <c r="F19" s="405"/>
      <c r="G19" s="404"/>
      <c r="H19" s="405"/>
      <c r="I19" s="399">
        <f>Plynovod!G66</f>
        <v>31167.7669821</v>
      </c>
      <c r="J19" s="400"/>
    </row>
    <row r="20" spans="2:10" ht="19.5" customHeight="1">
      <c r="B20" s="432" t="s">
        <v>431</v>
      </c>
      <c r="C20" s="433"/>
      <c r="D20" s="434"/>
      <c r="E20" s="397"/>
      <c r="F20" s="398"/>
      <c r="G20" s="397"/>
      <c r="H20" s="398"/>
      <c r="I20" s="399">
        <f>Sanace!J106</f>
        <v>251564.05</v>
      </c>
      <c r="J20" s="400"/>
    </row>
    <row r="21" spans="2:10" ht="19.5" customHeight="1">
      <c r="B21" s="432" t="s">
        <v>569</v>
      </c>
      <c r="C21" s="433"/>
      <c r="D21" s="434"/>
      <c r="E21" s="397"/>
      <c r="F21" s="398"/>
      <c r="G21" s="397"/>
      <c r="H21" s="398"/>
      <c r="I21" s="399">
        <f>'VO Husova VP - rekapitulace'!C24</f>
        <v>75475.1426</v>
      </c>
      <c r="J21" s="400"/>
    </row>
    <row r="22" spans="2:10" ht="19.5" customHeight="1">
      <c r="B22" s="432" t="s">
        <v>668</v>
      </c>
      <c r="C22" s="433"/>
      <c r="D22" s="434"/>
      <c r="E22" s="404"/>
      <c r="F22" s="405"/>
      <c r="G22" s="404"/>
      <c r="H22" s="405"/>
      <c r="I22" s="399">
        <f>'VO Husova - rekapitulace'!C24</f>
        <v>599160.2211</v>
      </c>
      <c r="J22" s="400"/>
    </row>
    <row r="23" spans="2:10" ht="19.5" customHeight="1">
      <c r="B23" s="432" t="s">
        <v>671</v>
      </c>
      <c r="C23" s="433"/>
      <c r="D23" s="434"/>
      <c r="E23" s="397"/>
      <c r="F23" s="398"/>
      <c r="G23" s="397"/>
      <c r="H23" s="398"/>
      <c r="I23" s="399">
        <f>'Oprava zdi'!J41</f>
        <v>47300</v>
      </c>
      <c r="J23" s="400"/>
    </row>
    <row r="24" spans="2:10" ht="19.5" customHeight="1">
      <c r="B24" s="42" t="s">
        <v>33</v>
      </c>
      <c r="C24" s="52"/>
      <c r="D24" s="53"/>
      <c r="E24" s="436"/>
      <c r="F24" s="437"/>
      <c r="G24" s="436"/>
      <c r="H24" s="437"/>
      <c r="I24" s="425">
        <f>SUM(I16:J23)</f>
        <v>1253164.7599475002</v>
      </c>
      <c r="J24" s="427"/>
    </row>
    <row r="25" spans="2:10" ht="19.5" customHeight="1">
      <c r="B25" s="37" t="s">
        <v>36</v>
      </c>
      <c r="C25" s="50"/>
      <c r="D25" s="51"/>
      <c r="E25" s="54"/>
      <c r="F25" s="34"/>
      <c r="G25" s="28"/>
      <c r="H25" s="28"/>
      <c r="I25" s="28"/>
      <c r="J25" s="35"/>
    </row>
    <row r="26" spans="2:10" ht="19.5" customHeight="1">
      <c r="B26" s="33" t="s">
        <v>37</v>
      </c>
      <c r="C26" s="50"/>
      <c r="D26" s="51"/>
      <c r="E26" s="55">
        <v>15</v>
      </c>
      <c r="F26" s="34" t="s">
        <v>38</v>
      </c>
      <c r="G26" s="425">
        <v>0</v>
      </c>
      <c r="H26" s="426"/>
      <c r="I26" s="426"/>
      <c r="J26" s="35" t="s">
        <v>39</v>
      </c>
    </row>
    <row r="27" spans="2:10" ht="19.5" customHeight="1">
      <c r="B27" s="33" t="s">
        <v>40</v>
      </c>
      <c r="C27" s="50"/>
      <c r="D27" s="51"/>
      <c r="E27" s="55">
        <v>15</v>
      </c>
      <c r="F27" s="34" t="s">
        <v>38</v>
      </c>
      <c r="G27" s="423">
        <v>0</v>
      </c>
      <c r="H27" s="424"/>
      <c r="I27" s="424"/>
      <c r="J27" s="35" t="s">
        <v>39</v>
      </c>
    </row>
    <row r="28" spans="2:10" ht="19.5" customHeight="1">
      <c r="B28" s="33" t="s">
        <v>41</v>
      </c>
      <c r="C28" s="50"/>
      <c r="D28" s="51"/>
      <c r="E28" s="55">
        <v>21</v>
      </c>
      <c r="F28" s="34" t="s">
        <v>38</v>
      </c>
      <c r="G28" s="425">
        <f>I24</f>
        <v>1253164.7599475002</v>
      </c>
      <c r="H28" s="426"/>
      <c r="I28" s="426"/>
      <c r="J28" s="35" t="s">
        <v>39</v>
      </c>
    </row>
    <row r="29" spans="2:10" ht="19.5" customHeight="1">
      <c r="B29" s="27" t="s">
        <v>42</v>
      </c>
      <c r="C29" s="56"/>
      <c r="D29" s="43"/>
      <c r="E29" s="57">
        <v>21</v>
      </c>
      <c r="F29" s="25" t="s">
        <v>38</v>
      </c>
      <c r="G29" s="419">
        <f>G28*0.21</f>
        <v>263164.599588975</v>
      </c>
      <c r="H29" s="420"/>
      <c r="I29" s="420"/>
      <c r="J29" s="32" t="s">
        <v>39</v>
      </c>
    </row>
    <row r="30" spans="2:10" ht="19.5" customHeight="1" thickBot="1">
      <c r="B30" s="26" t="s">
        <v>43</v>
      </c>
      <c r="C30" s="58"/>
      <c r="D30" s="59"/>
      <c r="E30" s="58"/>
      <c r="F30" s="12"/>
      <c r="G30" s="431">
        <v>0.4400000000023283</v>
      </c>
      <c r="H30" s="431"/>
      <c r="I30" s="431"/>
      <c r="J30" s="36" t="s">
        <v>39</v>
      </c>
    </row>
    <row r="31" spans="2:10" ht="19.5" customHeight="1" thickBot="1">
      <c r="B31" s="79" t="s">
        <v>44</v>
      </c>
      <c r="C31" s="80"/>
      <c r="D31" s="80"/>
      <c r="E31" s="81"/>
      <c r="F31" s="82"/>
      <c r="G31" s="414">
        <f>G28</f>
        <v>1253164.7599475002</v>
      </c>
      <c r="H31" s="414"/>
      <c r="I31" s="414"/>
      <c r="J31" s="85" t="s">
        <v>39</v>
      </c>
    </row>
    <row r="32" spans="2:10" ht="19.5" customHeight="1" thickBot="1">
      <c r="B32" s="79" t="s">
        <v>45</v>
      </c>
      <c r="C32" s="83"/>
      <c r="D32" s="83"/>
      <c r="E32" s="83"/>
      <c r="F32" s="84"/>
      <c r="G32" s="414">
        <f>G28+G29</f>
        <v>1516329.3595364753</v>
      </c>
      <c r="H32" s="414"/>
      <c r="I32" s="414"/>
      <c r="J32" s="85" t="s">
        <v>39</v>
      </c>
    </row>
    <row r="33" spans="2:10" ht="24.75" customHeight="1">
      <c r="B33" s="3"/>
      <c r="C33" s="2"/>
      <c r="D33" s="2"/>
      <c r="E33" s="2"/>
      <c r="F33" s="2"/>
      <c r="G33" s="2"/>
      <c r="H33" s="2"/>
      <c r="I33" s="2"/>
      <c r="J33" s="5"/>
    </row>
    <row r="34" spans="2:10" ht="24.75" customHeight="1">
      <c r="B34" s="3"/>
      <c r="C34" s="2"/>
      <c r="D34" s="2"/>
      <c r="E34" s="2"/>
      <c r="F34" s="2"/>
      <c r="G34" s="2"/>
      <c r="H34" s="2"/>
      <c r="I34" s="2"/>
      <c r="J34" s="5"/>
    </row>
    <row r="35" spans="2:10" ht="24.75" customHeight="1">
      <c r="B35" s="13"/>
      <c r="C35" s="60" t="s">
        <v>46</v>
      </c>
      <c r="D35" s="61"/>
      <c r="E35" s="61"/>
      <c r="F35" s="11" t="s">
        <v>47</v>
      </c>
      <c r="G35" s="21"/>
      <c r="H35" s="22"/>
      <c r="I35" s="21"/>
      <c r="J35" s="5"/>
    </row>
    <row r="36" spans="2:10" ht="24.75" customHeight="1">
      <c r="B36" s="3"/>
      <c r="C36" s="2"/>
      <c r="D36" s="2"/>
      <c r="E36" s="2"/>
      <c r="F36" s="2"/>
      <c r="G36" s="2"/>
      <c r="H36" s="2"/>
      <c r="I36" s="2"/>
      <c r="J36" s="5"/>
    </row>
    <row r="37" spans="2:10" ht="24.75" customHeight="1">
      <c r="B37" s="16"/>
      <c r="C37" s="62"/>
      <c r="D37" s="415"/>
      <c r="E37" s="416"/>
      <c r="F37" s="17"/>
      <c r="G37" s="417"/>
      <c r="H37" s="418"/>
      <c r="I37" s="418"/>
      <c r="J37" s="20"/>
    </row>
    <row r="38" spans="2:10" ht="24.75" customHeight="1">
      <c r="B38" s="3"/>
      <c r="C38" s="2"/>
      <c r="D38" s="422" t="s">
        <v>48</v>
      </c>
      <c r="E38" s="422"/>
      <c r="F38" s="2"/>
      <c r="G38" s="2"/>
      <c r="H38" s="6" t="s">
        <v>49</v>
      </c>
      <c r="I38" s="2"/>
      <c r="J38" s="5"/>
    </row>
    <row r="39" spans="2:10" ht="24.75" customHeight="1" thickBot="1">
      <c r="B39" s="7"/>
      <c r="C39" s="63"/>
      <c r="D39" s="63"/>
      <c r="E39" s="63"/>
      <c r="F39" s="8"/>
      <c r="G39" s="8"/>
      <c r="H39" s="8"/>
      <c r="I39" s="8"/>
      <c r="J39" s="9"/>
    </row>
    <row r="40" spans="2:10" ht="15">
      <c r="B40" s="2"/>
      <c r="C40" s="2"/>
      <c r="D40" s="2"/>
      <c r="E40" s="2"/>
      <c r="F40" s="77"/>
      <c r="G40" s="77"/>
      <c r="H40" s="77"/>
      <c r="I40" s="77"/>
      <c r="J40" s="78"/>
    </row>
    <row r="41" spans="2:10" ht="15">
      <c r="B41" s="2"/>
      <c r="C41" s="2"/>
      <c r="D41" s="2"/>
      <c r="E41" s="2"/>
      <c r="F41" s="77"/>
      <c r="G41" s="77"/>
      <c r="H41" s="77"/>
      <c r="I41" s="77"/>
      <c r="J41" s="78"/>
    </row>
    <row r="42" spans="2:10" ht="15">
      <c r="B42" s="2"/>
      <c r="C42" s="2"/>
      <c r="D42" s="2"/>
      <c r="E42" s="2"/>
      <c r="F42" s="77"/>
      <c r="G42" s="77"/>
      <c r="H42" s="77"/>
      <c r="I42" s="77"/>
      <c r="J42" s="78"/>
    </row>
  </sheetData>
  <sheetProtection/>
  <mergeCells count="58">
    <mergeCell ref="E15:F15"/>
    <mergeCell ref="I16:J16"/>
    <mergeCell ref="E24:F24"/>
    <mergeCell ref="G24:H24"/>
    <mergeCell ref="D3:J3"/>
    <mergeCell ref="B18:D18"/>
    <mergeCell ref="B17:D17"/>
    <mergeCell ref="B16:D16"/>
    <mergeCell ref="B19:D19"/>
    <mergeCell ref="B20:D20"/>
    <mergeCell ref="B21:D21"/>
    <mergeCell ref="B23:D23"/>
    <mergeCell ref="E23:F23"/>
    <mergeCell ref="G23:H23"/>
    <mergeCell ref="I23:J23"/>
    <mergeCell ref="B22:D22"/>
    <mergeCell ref="G22:H22"/>
    <mergeCell ref="G21:H21"/>
    <mergeCell ref="D11:G11"/>
    <mergeCell ref="G15:H15"/>
    <mergeCell ref="I15:J15"/>
    <mergeCell ref="G30:I30"/>
    <mergeCell ref="G18:H18"/>
    <mergeCell ref="I17:J17"/>
    <mergeCell ref="I18:J18"/>
    <mergeCell ref="E18:F18"/>
    <mergeCell ref="E21:F21"/>
    <mergeCell ref="G28:I28"/>
    <mergeCell ref="D38:E38"/>
    <mergeCell ref="G27:I27"/>
    <mergeCell ref="G26:I26"/>
    <mergeCell ref="E19:F19"/>
    <mergeCell ref="E22:F22"/>
    <mergeCell ref="I22:J22"/>
    <mergeCell ref="I24:J24"/>
    <mergeCell ref="G19:H19"/>
    <mergeCell ref="G32:I32"/>
    <mergeCell ref="I19:J19"/>
    <mergeCell ref="E13:G13"/>
    <mergeCell ref="D5:G5"/>
    <mergeCell ref="D6:G6"/>
    <mergeCell ref="E7:G7"/>
    <mergeCell ref="G31:I31"/>
    <mergeCell ref="D37:E37"/>
    <mergeCell ref="G37:I37"/>
    <mergeCell ref="G29:I29"/>
    <mergeCell ref="E17:F17"/>
    <mergeCell ref="D12:G12"/>
    <mergeCell ref="B1:J1"/>
    <mergeCell ref="E2:J2"/>
    <mergeCell ref="E20:F20"/>
    <mergeCell ref="I20:J20"/>
    <mergeCell ref="I21:J21"/>
    <mergeCell ref="G20:H20"/>
    <mergeCell ref="E4:J4"/>
    <mergeCell ref="G16:H16"/>
    <mergeCell ref="G17:H17"/>
    <mergeCell ref="E16:F16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="60" zoomScalePageLayoutView="0" workbookViewId="0" topLeftCell="A1">
      <selection activeCell="C24" sqref="C24"/>
    </sheetView>
  </sheetViews>
  <sheetFormatPr defaultColWidth="9.140625" defaultRowHeight="15"/>
  <cols>
    <col min="1" max="1" width="36.140625" style="386" bestFit="1" customWidth="1"/>
    <col min="2" max="2" width="8.8515625" style="1" bestFit="1" customWidth="1"/>
    <col min="3" max="3" width="14.140625" style="1" bestFit="1" customWidth="1"/>
  </cols>
  <sheetData>
    <row r="1" spans="1:3" ht="15">
      <c r="A1" s="375" t="s">
        <v>50</v>
      </c>
      <c r="B1" s="376" t="s">
        <v>432</v>
      </c>
      <c r="C1" s="376" t="s">
        <v>433</v>
      </c>
    </row>
    <row r="2" spans="1:3" ht="15">
      <c r="A2" s="377" t="s">
        <v>434</v>
      </c>
      <c r="B2" s="378"/>
      <c r="C2" s="378"/>
    </row>
    <row r="3" spans="1:3" ht="15">
      <c r="A3" s="379" t="s">
        <v>435</v>
      </c>
      <c r="B3" s="380">
        <f>('[3]Rozpočet'!F6)</f>
        <v>14256</v>
      </c>
      <c r="C3" s="380"/>
    </row>
    <row r="4" spans="1:3" ht="15">
      <c r="A4" s="379" t="s">
        <v>436</v>
      </c>
      <c r="B4" s="380">
        <f>B3*'[3]Parametry'!B17/100</f>
        <v>513.216</v>
      </c>
      <c r="C4" s="380">
        <f>B3*'[3]Parametry'!B18/100</f>
        <v>142.56</v>
      </c>
    </row>
    <row r="5" spans="1:3" ht="15">
      <c r="A5" s="379" t="s">
        <v>437</v>
      </c>
      <c r="B5" s="380"/>
      <c r="C5" s="380">
        <f>('[3]Rozpočet'!F30+'[3]Rozpočet'!F99)+0</f>
        <v>213454.044</v>
      </c>
    </row>
    <row r="6" spans="1:3" ht="15">
      <c r="A6" s="379" t="s">
        <v>438</v>
      </c>
      <c r="B6" s="380"/>
      <c r="C6" s="380">
        <f>('[3]Rozpočet'!H6)+('[3]Rozpočet'!H30+'[3]Rozpočet'!H99)+0</f>
        <v>111096.89099999999</v>
      </c>
    </row>
    <row r="7" spans="1:3" ht="15">
      <c r="A7" s="381" t="s">
        <v>439</v>
      </c>
      <c r="B7" s="382">
        <f>B3+B4</f>
        <v>14769.216</v>
      </c>
      <c r="C7" s="382">
        <f>C3+C4+C5+C6</f>
        <v>324693.495</v>
      </c>
    </row>
    <row r="8" spans="1:3" ht="15">
      <c r="A8" s="379" t="s">
        <v>440</v>
      </c>
      <c r="B8" s="380"/>
      <c r="C8" s="380">
        <f>(C5+C6)*'[3]Parametry'!B19/100</f>
        <v>19473.056099999998</v>
      </c>
    </row>
    <row r="9" spans="1:3" ht="15">
      <c r="A9" s="379" t="s">
        <v>441</v>
      </c>
      <c r="B9" s="380"/>
      <c r="C9" s="380">
        <f>0+0</f>
        <v>0</v>
      </c>
    </row>
    <row r="10" spans="1:3" ht="15">
      <c r="A10" s="379" t="s">
        <v>53</v>
      </c>
      <c r="B10" s="380"/>
      <c r="C10" s="380">
        <f>('[3]Rozpočet'!F85)+('[3]Rozpočet'!H85)</f>
        <v>240224.45399999997</v>
      </c>
    </row>
    <row r="11" spans="1:3" ht="15">
      <c r="A11" s="379" t="s">
        <v>442</v>
      </c>
      <c r="B11" s="380"/>
      <c r="C11" s="380">
        <f>(C9+C10)*'[3]Parametry'!B20/100</f>
        <v>0</v>
      </c>
    </row>
    <row r="12" spans="1:3" ht="15">
      <c r="A12" s="381" t="s">
        <v>443</v>
      </c>
      <c r="B12" s="382">
        <f>B7</f>
        <v>14769.216</v>
      </c>
      <c r="C12" s="382">
        <f>C7+C8+C9+C10+C11</f>
        <v>584391.0051</v>
      </c>
    </row>
    <row r="13" spans="1:3" ht="15">
      <c r="A13" s="379" t="s">
        <v>444</v>
      </c>
      <c r="B13" s="380"/>
      <c r="C13" s="380">
        <f>(B12+C12)*'[3]Parametry'!B21/100</f>
        <v>0</v>
      </c>
    </row>
    <row r="14" spans="1:3" ht="15">
      <c r="A14" s="379" t="s">
        <v>445</v>
      </c>
      <c r="B14" s="380"/>
      <c r="C14" s="380">
        <f>(B12+C12)*'[3]Parametry'!B22/100</f>
        <v>0</v>
      </c>
    </row>
    <row r="15" spans="1:3" ht="15">
      <c r="A15" s="379" t="s">
        <v>446</v>
      </c>
      <c r="B15" s="380"/>
      <c r="C15" s="380">
        <f>(B7+C7)*'[3]Parametry'!B23/100</f>
        <v>0</v>
      </c>
    </row>
    <row r="16" spans="1:3" ht="15">
      <c r="A16" s="377" t="s">
        <v>447</v>
      </c>
      <c r="B16" s="378"/>
      <c r="C16" s="378">
        <f>B12+C12+C13+C14+C15</f>
        <v>599160.2211</v>
      </c>
    </row>
    <row r="17" spans="1:3" ht="15">
      <c r="A17" s="379" t="s">
        <v>372</v>
      </c>
      <c r="B17" s="380"/>
      <c r="C17" s="380"/>
    </row>
    <row r="18" spans="1:3" ht="15">
      <c r="A18" s="377" t="s">
        <v>35</v>
      </c>
      <c r="B18" s="378"/>
      <c r="C18" s="378"/>
    </row>
    <row r="19" spans="1:3" ht="15">
      <c r="A19" s="379" t="s">
        <v>448</v>
      </c>
      <c r="B19" s="380"/>
      <c r="C19" s="380">
        <f>C12*'[3]Parametry'!B24/100</f>
        <v>0</v>
      </c>
    </row>
    <row r="20" spans="1:3" ht="15">
      <c r="A20" s="379" t="s">
        <v>449</v>
      </c>
      <c r="B20" s="380"/>
      <c r="C20" s="380">
        <f>C12*'[3]Parametry'!B25/100</f>
        <v>0</v>
      </c>
    </row>
    <row r="21" spans="1:3" ht="15">
      <c r="A21" s="377" t="s">
        <v>450</v>
      </c>
      <c r="B21" s="378"/>
      <c r="C21" s="378">
        <f>C19+C20</f>
        <v>0</v>
      </c>
    </row>
    <row r="22" spans="1:3" ht="15">
      <c r="A22" s="379" t="s">
        <v>451</v>
      </c>
      <c r="B22" s="380"/>
      <c r="C22" s="380">
        <f>'[3]Parametry'!B26*'[3]Parametry'!B29*(C16*'[3]Parametry'!B28)^'[3]Parametry'!B27</f>
        <v>0</v>
      </c>
    </row>
    <row r="23" spans="1:3" ht="15">
      <c r="A23" s="379" t="s">
        <v>372</v>
      </c>
      <c r="B23" s="380"/>
      <c r="C23" s="380"/>
    </row>
    <row r="24" spans="1:3" ht="15">
      <c r="A24" s="383" t="s">
        <v>452</v>
      </c>
      <c r="B24" s="384"/>
      <c r="C24" s="384">
        <f>C16+C21+C22</f>
        <v>599160.2211</v>
      </c>
    </row>
    <row r="25" spans="1:3" ht="15">
      <c r="A25" s="379" t="s">
        <v>453</v>
      </c>
      <c r="B25" s="380">
        <v>665733.58</v>
      </c>
      <c r="C25" s="380">
        <f>B25*'[3]Parametry'!B32/100</f>
        <v>139804.0518</v>
      </c>
    </row>
    <row r="26" spans="1:3" ht="15">
      <c r="A26" s="379" t="s">
        <v>570</v>
      </c>
      <c r="B26" s="380">
        <f>(SUM('[3]Rozpočet'!F3:F4)+SUM('[3]Rozpočet'!F36,'[3]Rozpočet'!F39,'[3]Rozpočet'!F41,'[3]Rozpočet'!F43:F44,'[3]Rozpočet'!F46,'[3]Rozpočet'!F49,'[3]Rozpočet'!F51,'[3]Rozpočet'!F55,'[3]Rozpočet'!F59,'[3]Rozpočet'!F61:F62,'[3]Rozpočet'!F65,'[3]Rozpočet'!F67,'[3]Rozpočet'!F70,'[3]Rozpočet'!F72,'[3]Rozpočet'!F76))+(SUM('[3]Rozpočet'!H3:H4)+SUM('[3]Rozpočet'!H36,'[3]Rozpočet'!H39,'[3]Rozpočet'!H41,'[3]Rozpočet'!H43:H44,'[3]Rozpočet'!H46,'[3]Rozpočet'!H49,'[3]Rozpočet'!H51,'[3]Rozpočet'!H55,'[3]Rozpočet'!H59,'[3]Rozpočet'!H61:H62,'[3]Rozpočet'!H65,'[3]Rozpočet'!H67,'[3]Rozpočet'!H70,'[3]Rozpočet'!H72,'[3]Rozpočet'!H76))</f>
        <v>0</v>
      </c>
      <c r="C26" s="380">
        <f>B26*'[3]Parametry'!B33/100</f>
        <v>0</v>
      </c>
    </row>
    <row r="27" spans="1:3" ht="15">
      <c r="A27" s="383" t="s">
        <v>454</v>
      </c>
      <c r="B27" s="384"/>
      <c r="C27" s="384">
        <f>C24+C25+C26</f>
        <v>738964.2729</v>
      </c>
    </row>
    <row r="28" spans="1:3" ht="15">
      <c r="A28" s="379" t="s">
        <v>372</v>
      </c>
      <c r="B28" s="380"/>
      <c r="C28" s="380"/>
    </row>
    <row r="29" spans="1:3" ht="15">
      <c r="A29" s="379" t="s">
        <v>455</v>
      </c>
      <c r="B29" s="380"/>
      <c r="C29" s="380">
        <f>C24*'[3]Parametry'!B30/100</f>
        <v>0</v>
      </c>
    </row>
    <row r="30" spans="1:3" ht="15">
      <c r="A30" s="379" t="s">
        <v>455</v>
      </c>
      <c r="B30" s="380"/>
      <c r="C30" s="380">
        <f>C24*'[3]Parametry'!B31/100</f>
        <v>0</v>
      </c>
    </row>
    <row r="31" spans="1:3" ht="15">
      <c r="A31" s="377" t="s">
        <v>456</v>
      </c>
      <c r="B31" s="385" t="s">
        <v>457</v>
      </c>
      <c r="C31" s="385" t="s">
        <v>458</v>
      </c>
    </row>
    <row r="32" spans="1:3" ht="15">
      <c r="A32" s="379" t="s">
        <v>459</v>
      </c>
      <c r="B32" s="380">
        <f>('[3]Rozpočet'!F6)</f>
        <v>14256</v>
      </c>
      <c r="C32" s="380">
        <f>('[3]Rozpočet'!H6)</f>
        <v>2250</v>
      </c>
    </row>
    <row r="33" spans="1:3" ht="15">
      <c r="A33" s="379" t="s">
        <v>316</v>
      </c>
      <c r="B33" s="380">
        <f>('[3]Rozpočet'!F30)</f>
        <v>213454.044</v>
      </c>
      <c r="C33" s="380">
        <f>('[3]Rozpočet'!H30)</f>
        <v>67716.89099999999</v>
      </c>
    </row>
    <row r="34" spans="1:3" ht="15">
      <c r="A34" s="379" t="s">
        <v>53</v>
      </c>
      <c r="B34" s="380">
        <f>('[3]Rozpočet'!F85)</f>
        <v>240224.45399999997</v>
      </c>
      <c r="C34" s="380">
        <f>('[3]Rozpočet'!H85)</f>
        <v>0</v>
      </c>
    </row>
    <row r="35" spans="1:3" ht="15">
      <c r="A35" s="379" t="s">
        <v>460</v>
      </c>
      <c r="B35" s="380">
        <f>('[3]Rozpočet'!F99)</f>
        <v>0</v>
      </c>
      <c r="C35" s="380">
        <f>('[3]Rozpočet'!H99)</f>
        <v>41130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="60" zoomScalePageLayoutView="0" workbookViewId="0" topLeftCell="A45">
      <selection activeCell="I20" sqref="I20"/>
    </sheetView>
  </sheetViews>
  <sheetFormatPr defaultColWidth="9.140625" defaultRowHeight="15"/>
  <cols>
    <col min="1" max="1" width="5.28125" style="386" bestFit="1" customWidth="1"/>
    <col min="2" max="2" width="59.57421875" style="386" customWidth="1"/>
    <col min="3" max="3" width="3.57421875" style="386" bestFit="1" customWidth="1"/>
    <col min="4" max="4" width="5.8515625" style="1" bestFit="1" customWidth="1"/>
    <col min="5" max="5" width="8.00390625" style="1" bestFit="1" customWidth="1"/>
    <col min="6" max="6" width="16.421875" style="1" customWidth="1"/>
    <col min="7" max="7" width="8.00390625" style="1" bestFit="1" customWidth="1"/>
    <col min="8" max="8" width="12.57421875" style="1" bestFit="1" customWidth="1"/>
    <col min="9" max="9" width="16.8515625" style="1" customWidth="1"/>
  </cols>
  <sheetData>
    <row r="1" spans="1:9" ht="15">
      <c r="A1" s="375" t="s">
        <v>461</v>
      </c>
      <c r="B1" s="375" t="s">
        <v>50</v>
      </c>
      <c r="C1" s="375" t="s">
        <v>462</v>
      </c>
      <c r="D1" s="376" t="s">
        <v>463</v>
      </c>
      <c r="E1" s="376" t="s">
        <v>457</v>
      </c>
      <c r="F1" s="376" t="s">
        <v>464</v>
      </c>
      <c r="G1" s="376" t="s">
        <v>458</v>
      </c>
      <c r="H1" s="376" t="s">
        <v>465</v>
      </c>
      <c r="I1" s="376" t="s">
        <v>51</v>
      </c>
    </row>
    <row r="2" spans="1:9" ht="15">
      <c r="A2" s="383" t="s">
        <v>372</v>
      </c>
      <c r="B2" s="383" t="s">
        <v>459</v>
      </c>
      <c r="C2" s="383" t="s">
        <v>372</v>
      </c>
      <c r="D2" s="384"/>
      <c r="E2" s="384"/>
      <c r="F2" s="384"/>
      <c r="G2" s="384"/>
      <c r="H2" s="384"/>
      <c r="I2" s="384"/>
    </row>
    <row r="3" spans="1:9" ht="15">
      <c r="A3" s="387" t="s">
        <v>372</v>
      </c>
      <c r="B3" s="387" t="s">
        <v>466</v>
      </c>
      <c r="C3" s="387" t="s">
        <v>372</v>
      </c>
      <c r="D3" s="388"/>
      <c r="E3" s="388"/>
      <c r="F3" s="388"/>
      <c r="G3" s="388"/>
      <c r="H3" s="388"/>
      <c r="I3" s="388"/>
    </row>
    <row r="4" spans="1:9" ht="15">
      <c r="A4" s="387" t="s">
        <v>372</v>
      </c>
      <c r="B4" s="387" t="s">
        <v>467</v>
      </c>
      <c r="C4" s="387" t="s">
        <v>372</v>
      </c>
      <c r="D4" s="388"/>
      <c r="E4" s="388"/>
      <c r="F4" s="388"/>
      <c r="G4" s="388"/>
      <c r="H4" s="388"/>
      <c r="I4" s="388"/>
    </row>
    <row r="5" spans="1:9" ht="15">
      <c r="A5" s="379" t="s">
        <v>52</v>
      </c>
      <c r="B5" s="379" t="s">
        <v>571</v>
      </c>
      <c r="C5" s="379" t="s">
        <v>469</v>
      </c>
      <c r="D5" s="380">
        <v>1</v>
      </c>
      <c r="E5" s="380">
        <v>14256</v>
      </c>
      <c r="F5" s="380">
        <f>D5*E5</f>
        <v>14256</v>
      </c>
      <c r="G5" s="380">
        <v>2250</v>
      </c>
      <c r="H5" s="380">
        <f>D5*G5</f>
        <v>2250</v>
      </c>
      <c r="I5" s="380">
        <f>F5+H5</f>
        <v>16506</v>
      </c>
    </row>
    <row r="6" spans="1:9" ht="15">
      <c r="A6" s="383" t="s">
        <v>372</v>
      </c>
      <c r="B6" s="383" t="s">
        <v>470</v>
      </c>
      <c r="C6" s="383" t="s">
        <v>372</v>
      </c>
      <c r="D6" s="384"/>
      <c r="E6" s="384"/>
      <c r="F6" s="384">
        <f>SUM(F3:F5)</f>
        <v>14256</v>
      </c>
      <c r="G6" s="384"/>
      <c r="H6" s="384">
        <f>SUM(H3:H5)</f>
        <v>2250</v>
      </c>
      <c r="I6" s="384">
        <f>SUM(I3:I5)</f>
        <v>16506</v>
      </c>
    </row>
    <row r="7" spans="1:9" ht="15">
      <c r="A7" s="383" t="s">
        <v>372</v>
      </c>
      <c r="B7" s="383" t="s">
        <v>316</v>
      </c>
      <c r="C7" s="383" t="s">
        <v>372</v>
      </c>
      <c r="D7" s="384"/>
      <c r="E7" s="384"/>
      <c r="F7" s="384"/>
      <c r="G7" s="384"/>
      <c r="H7" s="384"/>
      <c r="I7" s="384"/>
    </row>
    <row r="8" spans="1:9" ht="15">
      <c r="A8" s="387" t="s">
        <v>372</v>
      </c>
      <c r="B8" s="387" t="s">
        <v>471</v>
      </c>
      <c r="C8" s="387" t="s">
        <v>372</v>
      </c>
      <c r="D8" s="388"/>
      <c r="E8" s="388"/>
      <c r="F8" s="388"/>
      <c r="G8" s="388"/>
      <c r="H8" s="388"/>
      <c r="I8" s="388"/>
    </row>
    <row r="9" spans="1:9" ht="15">
      <c r="A9" s="379" t="s">
        <v>54</v>
      </c>
      <c r="B9" s="379" t="s">
        <v>572</v>
      </c>
      <c r="C9" s="379" t="s">
        <v>89</v>
      </c>
      <c r="D9" s="380">
        <v>430</v>
      </c>
      <c r="E9" s="380">
        <v>162.9</v>
      </c>
      <c r="F9" s="380">
        <f>D9*E9</f>
        <v>70047</v>
      </c>
      <c r="G9" s="380">
        <v>20.25</v>
      </c>
      <c r="H9" s="380">
        <f>D9*G9</f>
        <v>8707.5</v>
      </c>
      <c r="I9" s="380">
        <f>F9+H9</f>
        <v>78754.5</v>
      </c>
    </row>
    <row r="10" spans="1:9" ht="15">
      <c r="A10" s="379" t="s">
        <v>417</v>
      </c>
      <c r="B10" s="379" t="s">
        <v>473</v>
      </c>
      <c r="C10" s="379" t="s">
        <v>89</v>
      </c>
      <c r="D10" s="380">
        <v>60</v>
      </c>
      <c r="E10" s="380">
        <v>10.26</v>
      </c>
      <c r="F10" s="380">
        <f>D10*E10</f>
        <v>615.6</v>
      </c>
      <c r="G10" s="380">
        <v>8.343</v>
      </c>
      <c r="H10" s="380">
        <f>D10*G10</f>
        <v>500.58</v>
      </c>
      <c r="I10" s="380">
        <f>F10+H10</f>
        <v>1116.18</v>
      </c>
    </row>
    <row r="11" spans="1:9" ht="15">
      <c r="A11" s="379" t="s">
        <v>310</v>
      </c>
      <c r="B11" s="379" t="s">
        <v>573</v>
      </c>
      <c r="C11" s="379" t="s">
        <v>89</v>
      </c>
      <c r="D11" s="380">
        <v>430</v>
      </c>
      <c r="E11" s="380">
        <v>0</v>
      </c>
      <c r="F11" s="380">
        <f>D11*E11</f>
        <v>0</v>
      </c>
      <c r="G11" s="380">
        <v>6.210000000000001</v>
      </c>
      <c r="H11" s="380">
        <f>D11*G11</f>
        <v>2670.3</v>
      </c>
      <c r="I11" s="380">
        <f>F11+H11</f>
        <v>2670.3</v>
      </c>
    </row>
    <row r="12" spans="1:9" ht="15">
      <c r="A12" s="379" t="s">
        <v>56</v>
      </c>
      <c r="B12" s="379" t="s">
        <v>574</v>
      </c>
      <c r="C12" s="379" t="s">
        <v>515</v>
      </c>
      <c r="D12" s="380">
        <v>1</v>
      </c>
      <c r="E12" s="380">
        <v>0</v>
      </c>
      <c r="F12" s="380">
        <f>D12*E12</f>
        <v>0</v>
      </c>
      <c r="G12" s="380">
        <v>1350</v>
      </c>
      <c r="H12" s="380">
        <f>D12*G12</f>
        <v>1350</v>
      </c>
      <c r="I12" s="380">
        <f>F12+H12</f>
        <v>1350</v>
      </c>
    </row>
    <row r="13" spans="1:9" ht="15">
      <c r="A13" s="387" t="s">
        <v>372</v>
      </c>
      <c r="B13" s="387" t="s">
        <v>474</v>
      </c>
      <c r="C13" s="387" t="s">
        <v>372</v>
      </c>
      <c r="D13" s="388"/>
      <c r="E13" s="388"/>
      <c r="F13" s="388"/>
      <c r="G13" s="388"/>
      <c r="H13" s="388"/>
      <c r="I13" s="388"/>
    </row>
    <row r="14" spans="1:9" ht="15">
      <c r="A14" s="379" t="s">
        <v>475</v>
      </c>
      <c r="B14" s="379" t="s">
        <v>476</v>
      </c>
      <c r="C14" s="379" t="s">
        <v>469</v>
      </c>
      <c r="D14" s="380">
        <v>7</v>
      </c>
      <c r="E14" s="380">
        <v>5625</v>
      </c>
      <c r="F14" s="380">
        <f aca="true" t="shared" si="0" ref="F14:F21">D14*E14</f>
        <v>39375</v>
      </c>
      <c r="G14" s="380">
        <v>585</v>
      </c>
      <c r="H14" s="380">
        <f aca="true" t="shared" si="1" ref="H14:H21">D14*G14</f>
        <v>4095</v>
      </c>
      <c r="I14" s="380">
        <f aca="true" t="shared" si="2" ref="I14:I21">F14+H14</f>
        <v>43470</v>
      </c>
    </row>
    <row r="15" spans="1:9" ht="15">
      <c r="A15" s="379" t="s">
        <v>422</v>
      </c>
      <c r="B15" s="379" t="s">
        <v>477</v>
      </c>
      <c r="C15" s="379" t="s">
        <v>469</v>
      </c>
      <c r="D15" s="380">
        <v>7</v>
      </c>
      <c r="E15" s="380">
        <v>801</v>
      </c>
      <c r="F15" s="380">
        <f t="shared" si="0"/>
        <v>5607</v>
      </c>
      <c r="G15" s="380">
        <v>225</v>
      </c>
      <c r="H15" s="380">
        <f t="shared" si="1"/>
        <v>1575</v>
      </c>
      <c r="I15" s="380">
        <f t="shared" si="2"/>
        <v>7182</v>
      </c>
    </row>
    <row r="16" spans="1:9" ht="15">
      <c r="A16" s="379" t="s">
        <v>58</v>
      </c>
      <c r="B16" s="379" t="s">
        <v>478</v>
      </c>
      <c r="C16" s="379" t="s">
        <v>469</v>
      </c>
      <c r="D16" s="380">
        <v>7</v>
      </c>
      <c r="E16" s="380">
        <v>135</v>
      </c>
      <c r="F16" s="380">
        <f t="shared" si="0"/>
        <v>945</v>
      </c>
      <c r="G16" s="380">
        <v>22.5</v>
      </c>
      <c r="H16" s="380">
        <f t="shared" si="1"/>
        <v>157.5</v>
      </c>
      <c r="I16" s="380">
        <f t="shared" si="2"/>
        <v>1102.5</v>
      </c>
    </row>
    <row r="17" spans="1:9" ht="15">
      <c r="A17" s="379" t="s">
        <v>263</v>
      </c>
      <c r="B17" s="379" t="s">
        <v>575</v>
      </c>
      <c r="C17" s="379" t="s">
        <v>469</v>
      </c>
      <c r="D17" s="380">
        <v>10</v>
      </c>
      <c r="E17" s="380">
        <v>79.2</v>
      </c>
      <c r="F17" s="380">
        <f t="shared" si="0"/>
        <v>792</v>
      </c>
      <c r="G17" s="380">
        <v>13.68</v>
      </c>
      <c r="H17" s="380">
        <f t="shared" si="1"/>
        <v>136.8</v>
      </c>
      <c r="I17" s="380">
        <f t="shared" si="2"/>
        <v>928.8</v>
      </c>
    </row>
    <row r="18" spans="1:9" ht="15">
      <c r="A18" s="379" t="s">
        <v>576</v>
      </c>
      <c r="B18" s="379" t="s">
        <v>577</v>
      </c>
      <c r="C18" s="379" t="s">
        <v>469</v>
      </c>
      <c r="D18" s="380">
        <v>9</v>
      </c>
      <c r="E18" s="380">
        <v>180.9</v>
      </c>
      <c r="F18" s="380">
        <f t="shared" si="0"/>
        <v>1628.1000000000001</v>
      </c>
      <c r="G18" s="380">
        <v>135.9</v>
      </c>
      <c r="H18" s="380">
        <f t="shared" si="1"/>
        <v>1223.1000000000001</v>
      </c>
      <c r="I18" s="380">
        <f t="shared" si="2"/>
        <v>2851.2000000000003</v>
      </c>
    </row>
    <row r="19" spans="1:9" ht="15">
      <c r="A19" s="379" t="s">
        <v>269</v>
      </c>
      <c r="B19" s="379" t="s">
        <v>578</v>
      </c>
      <c r="C19" s="379" t="s">
        <v>469</v>
      </c>
      <c r="D19" s="380">
        <v>18</v>
      </c>
      <c r="E19" s="380">
        <v>809.1</v>
      </c>
      <c r="F19" s="380">
        <f t="shared" si="0"/>
        <v>14563.800000000001</v>
      </c>
      <c r="G19" s="380">
        <v>200.70000000000002</v>
      </c>
      <c r="H19" s="380">
        <f t="shared" si="1"/>
        <v>3612.6000000000004</v>
      </c>
      <c r="I19" s="380">
        <f t="shared" si="2"/>
        <v>18176.4</v>
      </c>
    </row>
    <row r="20" spans="1:9" ht="15">
      <c r="A20" s="379" t="s">
        <v>479</v>
      </c>
      <c r="B20" s="379" t="s">
        <v>480</v>
      </c>
      <c r="C20" s="379" t="s">
        <v>469</v>
      </c>
      <c r="D20" s="380">
        <v>18</v>
      </c>
      <c r="E20" s="380">
        <v>18</v>
      </c>
      <c r="F20" s="380">
        <f t="shared" si="0"/>
        <v>324</v>
      </c>
      <c r="G20" s="380">
        <v>31.5</v>
      </c>
      <c r="H20" s="380">
        <f t="shared" si="1"/>
        <v>567</v>
      </c>
      <c r="I20" s="380">
        <f t="shared" si="2"/>
        <v>891</v>
      </c>
    </row>
    <row r="21" spans="1:9" ht="15">
      <c r="A21" s="379" t="s">
        <v>481</v>
      </c>
      <c r="B21" s="379" t="s">
        <v>482</v>
      </c>
      <c r="C21" s="379" t="s">
        <v>469</v>
      </c>
      <c r="D21" s="380">
        <v>7</v>
      </c>
      <c r="E21" s="380">
        <v>94.5</v>
      </c>
      <c r="F21" s="380">
        <f t="shared" si="0"/>
        <v>661.5</v>
      </c>
      <c r="G21" s="380">
        <v>13.5</v>
      </c>
      <c r="H21" s="380">
        <f t="shared" si="1"/>
        <v>94.5</v>
      </c>
      <c r="I21" s="380">
        <f t="shared" si="2"/>
        <v>756</v>
      </c>
    </row>
    <row r="22" spans="1:9" ht="15">
      <c r="A22" s="387" t="s">
        <v>372</v>
      </c>
      <c r="B22" s="387" t="s">
        <v>483</v>
      </c>
      <c r="C22" s="387" t="s">
        <v>372</v>
      </c>
      <c r="D22" s="388"/>
      <c r="E22" s="388"/>
      <c r="F22" s="388"/>
      <c r="G22" s="388"/>
      <c r="H22" s="388"/>
      <c r="I22" s="388"/>
    </row>
    <row r="23" spans="1:9" ht="15">
      <c r="A23" s="379" t="s">
        <v>248</v>
      </c>
      <c r="B23" s="379" t="s">
        <v>484</v>
      </c>
      <c r="C23" s="379" t="s">
        <v>469</v>
      </c>
      <c r="D23" s="380">
        <v>7</v>
      </c>
      <c r="E23" s="380">
        <v>7785</v>
      </c>
      <c r="F23" s="380">
        <f aca="true" t="shared" si="3" ref="F23:F28">D23*E23</f>
        <v>54495</v>
      </c>
      <c r="G23" s="380">
        <v>1620</v>
      </c>
      <c r="H23" s="380">
        <f aca="true" t="shared" si="4" ref="H23:H28">D23*G23</f>
        <v>11340</v>
      </c>
      <c r="I23" s="380">
        <f aca="true" t="shared" si="5" ref="I23:I29">F23+H23</f>
        <v>65835</v>
      </c>
    </row>
    <row r="24" spans="1:9" ht="15">
      <c r="A24" s="379" t="s">
        <v>485</v>
      </c>
      <c r="B24" s="379" t="s">
        <v>486</v>
      </c>
      <c r="C24" s="379" t="s">
        <v>89</v>
      </c>
      <c r="D24" s="380">
        <v>35</v>
      </c>
      <c r="E24" s="380">
        <v>20.7</v>
      </c>
      <c r="F24" s="380">
        <f t="shared" si="3"/>
        <v>724.5</v>
      </c>
      <c r="G24" s="380">
        <v>89.48700000000001</v>
      </c>
      <c r="H24" s="380">
        <f t="shared" si="4"/>
        <v>3132.0450000000005</v>
      </c>
      <c r="I24" s="380">
        <f t="shared" si="5"/>
        <v>3856.5450000000005</v>
      </c>
    </row>
    <row r="25" spans="1:9" ht="15">
      <c r="A25" s="379" t="s">
        <v>579</v>
      </c>
      <c r="B25" s="379" t="s">
        <v>580</v>
      </c>
      <c r="C25" s="379" t="s">
        <v>89</v>
      </c>
      <c r="D25" s="380">
        <v>350</v>
      </c>
      <c r="E25" s="380">
        <v>32.4</v>
      </c>
      <c r="F25" s="380">
        <f t="shared" si="3"/>
        <v>11340</v>
      </c>
      <c r="G25" s="380">
        <v>55.017</v>
      </c>
      <c r="H25" s="380">
        <f t="shared" si="4"/>
        <v>19255.95</v>
      </c>
      <c r="I25" s="380">
        <f t="shared" si="5"/>
        <v>30595.95</v>
      </c>
    </row>
    <row r="26" spans="1:9" ht="15">
      <c r="A26" s="379" t="s">
        <v>487</v>
      </c>
      <c r="B26" s="379" t="s">
        <v>488</v>
      </c>
      <c r="C26" s="379" t="s">
        <v>89</v>
      </c>
      <c r="D26" s="380">
        <v>390</v>
      </c>
      <c r="E26" s="380">
        <v>25.740000000000002</v>
      </c>
      <c r="F26" s="380">
        <f t="shared" si="3"/>
        <v>10038.6</v>
      </c>
      <c r="G26" s="380">
        <v>21.483</v>
      </c>
      <c r="H26" s="380">
        <f t="shared" si="4"/>
        <v>8378.37</v>
      </c>
      <c r="I26" s="380">
        <f t="shared" si="5"/>
        <v>18416.97</v>
      </c>
    </row>
    <row r="27" spans="1:9" ht="15">
      <c r="A27" s="379" t="s">
        <v>581</v>
      </c>
      <c r="B27" s="379" t="s">
        <v>582</v>
      </c>
      <c r="C27" s="379" t="s">
        <v>89</v>
      </c>
      <c r="D27" s="380">
        <v>42</v>
      </c>
      <c r="E27" s="380">
        <v>34.74</v>
      </c>
      <c r="F27" s="380">
        <f t="shared" si="3"/>
        <v>1459.0800000000002</v>
      </c>
      <c r="G27" s="380">
        <v>21.483</v>
      </c>
      <c r="H27" s="380">
        <f t="shared" si="4"/>
        <v>902.2860000000001</v>
      </c>
      <c r="I27" s="380">
        <f t="shared" si="5"/>
        <v>2361.366</v>
      </c>
    </row>
    <row r="28" spans="1:9" ht="15">
      <c r="A28" s="379" t="s">
        <v>583</v>
      </c>
      <c r="B28" s="379" t="s">
        <v>584</v>
      </c>
      <c r="C28" s="379" t="s">
        <v>469</v>
      </c>
      <c r="D28" s="380">
        <v>2</v>
      </c>
      <c r="E28" s="380">
        <v>116.10000000000001</v>
      </c>
      <c r="F28" s="380">
        <f t="shared" si="3"/>
        <v>232.20000000000002</v>
      </c>
      <c r="G28" s="380">
        <v>9.18</v>
      </c>
      <c r="H28" s="380">
        <f t="shared" si="4"/>
        <v>18.36</v>
      </c>
      <c r="I28" s="380">
        <f t="shared" si="5"/>
        <v>250.56</v>
      </c>
    </row>
    <row r="29" spans="1:9" ht="15">
      <c r="A29" s="379" t="s">
        <v>585</v>
      </c>
      <c r="B29" s="379" t="s">
        <v>586</v>
      </c>
      <c r="C29" s="379" t="s">
        <v>372</v>
      </c>
      <c r="D29" s="380"/>
      <c r="E29" s="380"/>
      <c r="F29" s="380">
        <f>'[3]Parametry'!B34/100*F10+'[3]Parametry'!B34/100*F12+'[3]Parametry'!B34/100*F26+'[3]Parametry'!B34/100*F27+'[3]Parametry'!B34/100*F89+'[3]Parametry'!B34/100*F91+'[3]Parametry'!B34/100*F92+'[3]Parametry'!B34/100*F93+'[3]Parametry'!B34/100*F94+'[3]Parametry'!B34/100*F95+'[3]Parametry'!B34/100*F96+'[3]Parametry'!B34/100*F97+'[3]Parametry'!B34/100*F98</f>
        <v>605.664</v>
      </c>
      <c r="G29" s="380"/>
      <c r="H29" s="380"/>
      <c r="I29" s="380">
        <f t="shared" si="5"/>
        <v>605.664</v>
      </c>
    </row>
    <row r="30" spans="1:9" ht="15">
      <c r="A30" s="383" t="s">
        <v>372</v>
      </c>
      <c r="B30" s="383" t="s">
        <v>489</v>
      </c>
      <c r="C30" s="383" t="s">
        <v>372</v>
      </c>
      <c r="D30" s="384"/>
      <c r="E30" s="384"/>
      <c r="F30" s="384">
        <f>SUM(F8:F29)</f>
        <v>213454.044</v>
      </c>
      <c r="G30" s="384"/>
      <c r="H30" s="384">
        <f>SUM(H8:H29)</f>
        <v>67716.89099999999</v>
      </c>
      <c r="I30" s="384">
        <f>SUM(I8:I29)</f>
        <v>281170.93499999994</v>
      </c>
    </row>
    <row r="31" spans="1:9" ht="15">
      <c r="A31" s="383" t="s">
        <v>372</v>
      </c>
      <c r="B31" s="383" t="s">
        <v>53</v>
      </c>
      <c r="C31" s="383" t="s">
        <v>372</v>
      </c>
      <c r="D31" s="384"/>
      <c r="E31" s="384"/>
      <c r="F31" s="384"/>
      <c r="G31" s="384"/>
      <c r="H31" s="384"/>
      <c r="I31" s="384"/>
    </row>
    <row r="32" spans="1:9" ht="15">
      <c r="A32" s="379" t="s">
        <v>566</v>
      </c>
      <c r="B32" s="379" t="s">
        <v>587</v>
      </c>
      <c r="C32" s="379" t="s">
        <v>588</v>
      </c>
      <c r="D32" s="380">
        <v>0.32</v>
      </c>
      <c r="E32" s="380">
        <v>1577.7</v>
      </c>
      <c r="F32" s="380">
        <f>D32*E32</f>
        <v>504.86400000000003</v>
      </c>
      <c r="G32" s="380">
        <v>0</v>
      </c>
      <c r="H32" s="380">
        <f>D32*G32</f>
        <v>0</v>
      </c>
      <c r="I32" s="380">
        <f>F32+H32</f>
        <v>504.86400000000003</v>
      </c>
    </row>
    <row r="33" spans="1:9" ht="15">
      <c r="A33" s="379" t="s">
        <v>589</v>
      </c>
      <c r="B33" s="379" t="s">
        <v>590</v>
      </c>
      <c r="C33" s="379" t="s">
        <v>515</v>
      </c>
      <c r="D33" s="380">
        <v>1</v>
      </c>
      <c r="E33" s="380">
        <v>4680</v>
      </c>
      <c r="F33" s="380">
        <f>D33*E33</f>
        <v>4680</v>
      </c>
      <c r="G33" s="380">
        <v>0</v>
      </c>
      <c r="H33" s="380">
        <f>D33*G33</f>
        <v>0</v>
      </c>
      <c r="I33" s="380">
        <f>F33+H33</f>
        <v>4680</v>
      </c>
    </row>
    <row r="34" spans="1:9" ht="15">
      <c r="A34" s="379" t="s">
        <v>591</v>
      </c>
      <c r="B34" s="379" t="s">
        <v>592</v>
      </c>
      <c r="C34" s="379" t="s">
        <v>469</v>
      </c>
      <c r="D34" s="380">
        <v>4</v>
      </c>
      <c r="E34" s="380">
        <v>322.65000000000003</v>
      </c>
      <c r="F34" s="380">
        <f>D34*E34</f>
        <v>1290.6000000000001</v>
      </c>
      <c r="G34" s="380">
        <v>0</v>
      </c>
      <c r="H34" s="380">
        <f>D34*G34</f>
        <v>0</v>
      </c>
      <c r="I34" s="380">
        <f>F34+H34</f>
        <v>1290.6000000000001</v>
      </c>
    </row>
    <row r="35" spans="1:9" ht="15">
      <c r="A35" s="379" t="s">
        <v>593</v>
      </c>
      <c r="B35" s="379" t="s">
        <v>594</v>
      </c>
      <c r="C35" s="379" t="s">
        <v>169</v>
      </c>
      <c r="D35" s="380">
        <v>4</v>
      </c>
      <c r="E35" s="380">
        <v>67.95</v>
      </c>
      <c r="F35" s="380">
        <f>D35*E35</f>
        <v>271.8</v>
      </c>
      <c r="G35" s="380">
        <v>0</v>
      </c>
      <c r="H35" s="380">
        <f>D35*G35</f>
        <v>0</v>
      </c>
      <c r="I35" s="380">
        <f>F35+H35</f>
        <v>271.8</v>
      </c>
    </row>
    <row r="36" spans="1:9" ht="15">
      <c r="A36" s="387" t="s">
        <v>372</v>
      </c>
      <c r="B36" s="387" t="s">
        <v>595</v>
      </c>
      <c r="C36" s="387" t="s">
        <v>372</v>
      </c>
      <c r="D36" s="388"/>
      <c r="E36" s="388"/>
      <c r="F36" s="388"/>
      <c r="G36" s="388"/>
      <c r="H36" s="388"/>
      <c r="I36" s="388"/>
    </row>
    <row r="37" spans="1:9" ht="15">
      <c r="A37" s="379" t="s">
        <v>596</v>
      </c>
      <c r="B37" s="379" t="s">
        <v>597</v>
      </c>
      <c r="C37" s="379" t="s">
        <v>81</v>
      </c>
      <c r="D37" s="380">
        <v>5</v>
      </c>
      <c r="E37" s="380">
        <v>45.9</v>
      </c>
      <c r="F37" s="380">
        <f>D37*E37</f>
        <v>229.5</v>
      </c>
      <c r="G37" s="380">
        <v>0</v>
      </c>
      <c r="H37" s="380">
        <f>D37*G37</f>
        <v>0</v>
      </c>
      <c r="I37" s="380">
        <f>F37+H37</f>
        <v>229.5</v>
      </c>
    </row>
    <row r="38" spans="1:9" ht="15">
      <c r="A38" s="379" t="s">
        <v>598</v>
      </c>
      <c r="B38" s="379" t="s">
        <v>599</v>
      </c>
      <c r="C38" s="379" t="s">
        <v>81</v>
      </c>
      <c r="D38" s="380">
        <v>40</v>
      </c>
      <c r="E38" s="380">
        <v>34.2</v>
      </c>
      <c r="F38" s="380">
        <f>D38*E38</f>
        <v>1368</v>
      </c>
      <c r="G38" s="380">
        <v>0</v>
      </c>
      <c r="H38" s="380">
        <f>D38*G38</f>
        <v>0</v>
      </c>
      <c r="I38" s="380">
        <f>F38+H38</f>
        <v>1368</v>
      </c>
    </row>
    <row r="39" spans="1:9" ht="15">
      <c r="A39" s="387" t="s">
        <v>372</v>
      </c>
      <c r="B39" s="387" t="s">
        <v>490</v>
      </c>
      <c r="C39" s="387" t="s">
        <v>372</v>
      </c>
      <c r="D39" s="388"/>
      <c r="E39" s="388"/>
      <c r="F39" s="388"/>
      <c r="G39" s="388"/>
      <c r="H39" s="388"/>
      <c r="I39" s="388"/>
    </row>
    <row r="40" spans="1:9" ht="15">
      <c r="A40" s="379" t="s">
        <v>491</v>
      </c>
      <c r="B40" s="379" t="s">
        <v>492</v>
      </c>
      <c r="C40" s="379" t="s">
        <v>81</v>
      </c>
      <c r="D40" s="380">
        <v>20</v>
      </c>
      <c r="E40" s="380">
        <v>51.300000000000004</v>
      </c>
      <c r="F40" s="380">
        <f>D40*E40</f>
        <v>1026</v>
      </c>
      <c r="G40" s="380">
        <v>0</v>
      </c>
      <c r="H40" s="380">
        <f>D40*G40</f>
        <v>0</v>
      </c>
      <c r="I40" s="380">
        <f>F40+H40</f>
        <v>1026</v>
      </c>
    </row>
    <row r="41" spans="1:9" ht="15">
      <c r="A41" s="387" t="s">
        <v>372</v>
      </c>
      <c r="B41" s="387" t="s">
        <v>600</v>
      </c>
      <c r="C41" s="387" t="s">
        <v>372</v>
      </c>
      <c r="D41" s="388"/>
      <c r="E41" s="388"/>
      <c r="F41" s="388"/>
      <c r="G41" s="388"/>
      <c r="H41" s="388"/>
      <c r="I41" s="388"/>
    </row>
    <row r="42" spans="1:9" ht="15">
      <c r="A42" s="379" t="s">
        <v>426</v>
      </c>
      <c r="B42" s="379" t="s">
        <v>601</v>
      </c>
      <c r="C42" s="379" t="s">
        <v>89</v>
      </c>
      <c r="D42" s="380">
        <v>10</v>
      </c>
      <c r="E42" s="380">
        <v>47.25</v>
      </c>
      <c r="F42" s="380">
        <f>D42*E42</f>
        <v>472.5</v>
      </c>
      <c r="G42" s="380">
        <v>0</v>
      </c>
      <c r="H42" s="380">
        <f>D42*G42</f>
        <v>0</v>
      </c>
      <c r="I42" s="380">
        <f>F42+H42</f>
        <v>472.5</v>
      </c>
    </row>
    <row r="43" spans="1:9" ht="15">
      <c r="A43" s="387" t="s">
        <v>372</v>
      </c>
      <c r="B43" s="387" t="s">
        <v>493</v>
      </c>
      <c r="C43" s="387" t="s">
        <v>372</v>
      </c>
      <c r="D43" s="388"/>
      <c r="E43" s="388"/>
      <c r="F43" s="388"/>
      <c r="G43" s="388"/>
      <c r="H43" s="388"/>
      <c r="I43" s="388"/>
    </row>
    <row r="44" spans="1:9" ht="15">
      <c r="A44" s="387" t="s">
        <v>372</v>
      </c>
      <c r="B44" s="387" t="s">
        <v>494</v>
      </c>
      <c r="C44" s="387" t="s">
        <v>372</v>
      </c>
      <c r="D44" s="388"/>
      <c r="E44" s="388"/>
      <c r="F44" s="388"/>
      <c r="G44" s="388"/>
      <c r="H44" s="388"/>
      <c r="I44" s="388"/>
    </row>
    <row r="45" spans="1:9" ht="15">
      <c r="A45" s="379" t="s">
        <v>495</v>
      </c>
      <c r="B45" s="379" t="s">
        <v>496</v>
      </c>
      <c r="C45" s="379" t="s">
        <v>101</v>
      </c>
      <c r="D45" s="380">
        <v>4.5</v>
      </c>
      <c r="E45" s="380">
        <v>488.7</v>
      </c>
      <c r="F45" s="380">
        <f>D45*E45</f>
        <v>2199.15</v>
      </c>
      <c r="G45" s="380">
        <v>0</v>
      </c>
      <c r="H45" s="380">
        <f>D45*G45</f>
        <v>0</v>
      </c>
      <c r="I45" s="380">
        <f>F45+H45</f>
        <v>2199.15</v>
      </c>
    </row>
    <row r="46" spans="1:9" ht="15">
      <c r="A46" s="387" t="s">
        <v>372</v>
      </c>
      <c r="B46" s="387" t="s">
        <v>497</v>
      </c>
      <c r="C46" s="387" t="s">
        <v>372</v>
      </c>
      <c r="D46" s="388"/>
      <c r="E46" s="388"/>
      <c r="F46" s="388"/>
      <c r="G46" s="388"/>
      <c r="H46" s="388"/>
      <c r="I46" s="388"/>
    </row>
    <row r="47" spans="1:9" ht="15">
      <c r="A47" s="379" t="s">
        <v>498</v>
      </c>
      <c r="B47" s="379" t="s">
        <v>499</v>
      </c>
      <c r="C47" s="379" t="s">
        <v>469</v>
      </c>
      <c r="D47" s="380">
        <v>3</v>
      </c>
      <c r="E47" s="380">
        <v>3254.4</v>
      </c>
      <c r="F47" s="380">
        <f>D47*E47</f>
        <v>9763.2</v>
      </c>
      <c r="G47" s="380">
        <v>0</v>
      </c>
      <c r="H47" s="380">
        <f>D47*G47</f>
        <v>0</v>
      </c>
      <c r="I47" s="380">
        <f>F47+H47</f>
        <v>9763.2</v>
      </c>
    </row>
    <row r="48" spans="1:9" ht="15">
      <c r="A48" s="379" t="s">
        <v>602</v>
      </c>
      <c r="B48" s="379" t="s">
        <v>603</v>
      </c>
      <c r="C48" s="379" t="s">
        <v>469</v>
      </c>
      <c r="D48" s="380">
        <v>4</v>
      </c>
      <c r="E48" s="380">
        <v>3193.2000000000003</v>
      </c>
      <c r="F48" s="380">
        <f>D48*E48</f>
        <v>12772.800000000001</v>
      </c>
      <c r="G48" s="380">
        <v>0</v>
      </c>
      <c r="H48" s="380">
        <f>D48*G48</f>
        <v>0</v>
      </c>
      <c r="I48" s="380">
        <f>F48+H48</f>
        <v>12772.800000000001</v>
      </c>
    </row>
    <row r="49" spans="1:9" ht="15">
      <c r="A49" s="387" t="s">
        <v>372</v>
      </c>
      <c r="B49" s="387" t="s">
        <v>604</v>
      </c>
      <c r="C49" s="387" t="s">
        <v>372</v>
      </c>
      <c r="D49" s="388"/>
      <c r="E49" s="388"/>
      <c r="F49" s="388"/>
      <c r="G49" s="388"/>
      <c r="H49" s="388"/>
      <c r="I49" s="388"/>
    </row>
    <row r="50" spans="1:9" ht="15">
      <c r="A50" s="379" t="s">
        <v>605</v>
      </c>
      <c r="B50" s="379" t="s">
        <v>606</v>
      </c>
      <c r="C50" s="379" t="s">
        <v>101</v>
      </c>
      <c r="D50" s="380">
        <v>2.1</v>
      </c>
      <c r="E50" s="380">
        <v>203.4</v>
      </c>
      <c r="F50" s="380">
        <f>D50*E50</f>
        <v>427.14000000000004</v>
      </c>
      <c r="G50" s="380">
        <v>0</v>
      </c>
      <c r="H50" s="380">
        <f>D50*G50</f>
        <v>0</v>
      </c>
      <c r="I50" s="380">
        <f>F50+H50</f>
        <v>427.14000000000004</v>
      </c>
    </row>
    <row r="51" spans="1:9" ht="15">
      <c r="A51" s="387" t="s">
        <v>372</v>
      </c>
      <c r="B51" s="387" t="s">
        <v>607</v>
      </c>
      <c r="C51" s="387" t="s">
        <v>372</v>
      </c>
      <c r="D51" s="388"/>
      <c r="E51" s="388"/>
      <c r="F51" s="388"/>
      <c r="G51" s="388"/>
      <c r="H51" s="388"/>
      <c r="I51" s="388"/>
    </row>
    <row r="52" spans="1:9" ht="15">
      <c r="A52" s="379" t="s">
        <v>608</v>
      </c>
      <c r="B52" s="379" t="s">
        <v>609</v>
      </c>
      <c r="C52" s="379" t="s">
        <v>89</v>
      </c>
      <c r="D52" s="380">
        <v>10</v>
      </c>
      <c r="E52" s="380">
        <v>143.1</v>
      </c>
      <c r="F52" s="380">
        <f>D52*E52</f>
        <v>1431</v>
      </c>
      <c r="G52" s="380">
        <v>0</v>
      </c>
      <c r="H52" s="380">
        <f>D52*G52</f>
        <v>0</v>
      </c>
      <c r="I52" s="380">
        <f>F52+H52</f>
        <v>1431</v>
      </c>
    </row>
    <row r="53" spans="1:9" ht="15">
      <c r="A53" s="379" t="s">
        <v>610</v>
      </c>
      <c r="B53" s="379" t="s">
        <v>611</v>
      </c>
      <c r="C53" s="379" t="s">
        <v>89</v>
      </c>
      <c r="D53" s="380">
        <v>190</v>
      </c>
      <c r="E53" s="380">
        <v>191.70000000000002</v>
      </c>
      <c r="F53" s="380">
        <f>D53*E53</f>
        <v>36423</v>
      </c>
      <c r="G53" s="380">
        <v>0</v>
      </c>
      <c r="H53" s="380">
        <f>D53*G53</f>
        <v>0</v>
      </c>
      <c r="I53" s="380">
        <f>F53+H53</f>
        <v>36423</v>
      </c>
    </row>
    <row r="54" spans="1:9" ht="15">
      <c r="A54" s="379" t="s">
        <v>612</v>
      </c>
      <c r="B54" s="379" t="s">
        <v>502</v>
      </c>
      <c r="C54" s="379" t="s">
        <v>89</v>
      </c>
      <c r="D54" s="380">
        <v>20</v>
      </c>
      <c r="E54" s="380">
        <v>265.5</v>
      </c>
      <c r="F54" s="380">
        <f>D54*E54</f>
        <v>5310</v>
      </c>
      <c r="G54" s="380">
        <v>0</v>
      </c>
      <c r="H54" s="380">
        <f>D54*G54</f>
        <v>0</v>
      </c>
      <c r="I54" s="380">
        <f>F54+H54</f>
        <v>5310</v>
      </c>
    </row>
    <row r="55" spans="1:9" ht="15">
      <c r="A55" s="387" t="s">
        <v>372</v>
      </c>
      <c r="B55" s="387" t="s">
        <v>500</v>
      </c>
      <c r="C55" s="387" t="s">
        <v>372</v>
      </c>
      <c r="D55" s="388"/>
      <c r="E55" s="388"/>
      <c r="F55" s="388"/>
      <c r="G55" s="388"/>
      <c r="H55" s="388"/>
      <c r="I55" s="388"/>
    </row>
    <row r="56" spans="1:9" ht="15">
      <c r="A56" s="379" t="s">
        <v>613</v>
      </c>
      <c r="B56" s="379" t="s">
        <v>609</v>
      </c>
      <c r="C56" s="379" t="s">
        <v>89</v>
      </c>
      <c r="D56" s="380">
        <v>10</v>
      </c>
      <c r="E56" s="380">
        <v>81</v>
      </c>
      <c r="F56" s="380">
        <f>D56*E56</f>
        <v>810</v>
      </c>
      <c r="G56" s="380">
        <v>0</v>
      </c>
      <c r="H56" s="380">
        <f>D56*G56</f>
        <v>0</v>
      </c>
      <c r="I56" s="380">
        <f>F56+H56</f>
        <v>810</v>
      </c>
    </row>
    <row r="57" spans="1:9" ht="15">
      <c r="A57" s="379" t="s">
        <v>614</v>
      </c>
      <c r="B57" s="379" t="s">
        <v>611</v>
      </c>
      <c r="C57" s="379" t="s">
        <v>89</v>
      </c>
      <c r="D57" s="380">
        <v>60</v>
      </c>
      <c r="E57" s="380">
        <v>83.25</v>
      </c>
      <c r="F57" s="380">
        <f>D57*E57</f>
        <v>4995</v>
      </c>
      <c r="G57" s="380">
        <v>0</v>
      </c>
      <c r="H57" s="380">
        <f>D57*G57</f>
        <v>0</v>
      </c>
      <c r="I57" s="380">
        <f>F57+H57</f>
        <v>4995</v>
      </c>
    </row>
    <row r="58" spans="1:9" ht="15">
      <c r="A58" s="379" t="s">
        <v>501</v>
      </c>
      <c r="B58" s="379" t="s">
        <v>502</v>
      </c>
      <c r="C58" s="379" t="s">
        <v>89</v>
      </c>
      <c r="D58" s="380">
        <v>20</v>
      </c>
      <c r="E58" s="380">
        <v>109.08</v>
      </c>
      <c r="F58" s="380">
        <f>D58*E58</f>
        <v>2181.6</v>
      </c>
      <c r="G58" s="380">
        <v>0</v>
      </c>
      <c r="H58" s="380">
        <f>D58*G58</f>
        <v>0</v>
      </c>
      <c r="I58" s="380">
        <f>F58+H58</f>
        <v>2181.6</v>
      </c>
    </row>
    <row r="59" spans="1:9" ht="15">
      <c r="A59" s="387" t="s">
        <v>372</v>
      </c>
      <c r="B59" s="387" t="s">
        <v>503</v>
      </c>
      <c r="C59" s="387" t="s">
        <v>372</v>
      </c>
      <c r="D59" s="388"/>
      <c r="E59" s="388"/>
      <c r="F59" s="388"/>
      <c r="G59" s="388"/>
      <c r="H59" s="388"/>
      <c r="I59" s="388"/>
    </row>
    <row r="60" spans="1:9" ht="15">
      <c r="A60" s="379" t="s">
        <v>504</v>
      </c>
      <c r="B60" s="379" t="s">
        <v>505</v>
      </c>
      <c r="C60" s="379" t="s">
        <v>89</v>
      </c>
      <c r="D60" s="380">
        <v>270</v>
      </c>
      <c r="E60" s="380">
        <v>40.050000000000004</v>
      </c>
      <c r="F60" s="380">
        <f>D60*E60</f>
        <v>10813.500000000002</v>
      </c>
      <c r="G60" s="380">
        <v>0</v>
      </c>
      <c r="H60" s="380">
        <f>D60*G60</f>
        <v>0</v>
      </c>
      <c r="I60" s="380">
        <f>F60+H60</f>
        <v>10813.500000000002</v>
      </c>
    </row>
    <row r="61" spans="1:9" ht="15">
      <c r="A61" s="387" t="s">
        <v>372</v>
      </c>
      <c r="B61" s="387" t="s">
        <v>615</v>
      </c>
      <c r="C61" s="387" t="s">
        <v>372</v>
      </c>
      <c r="D61" s="388"/>
      <c r="E61" s="388"/>
      <c r="F61" s="388"/>
      <c r="G61" s="388"/>
      <c r="H61" s="388"/>
      <c r="I61" s="388"/>
    </row>
    <row r="62" spans="1:9" ht="15">
      <c r="A62" s="387" t="s">
        <v>372</v>
      </c>
      <c r="B62" s="387" t="s">
        <v>616</v>
      </c>
      <c r="C62" s="387" t="s">
        <v>372</v>
      </c>
      <c r="D62" s="388"/>
      <c r="E62" s="388"/>
      <c r="F62" s="388"/>
      <c r="G62" s="388"/>
      <c r="H62" s="388"/>
      <c r="I62" s="388"/>
    </row>
    <row r="63" spans="1:9" ht="15">
      <c r="A63" s="379" t="s">
        <v>617</v>
      </c>
      <c r="B63" s="379" t="s">
        <v>618</v>
      </c>
      <c r="C63" s="379" t="s">
        <v>89</v>
      </c>
      <c r="D63" s="380">
        <v>50</v>
      </c>
      <c r="E63" s="380">
        <v>88.65</v>
      </c>
      <c r="F63" s="380">
        <f>D63*E63</f>
        <v>4432.5</v>
      </c>
      <c r="G63" s="380">
        <v>0</v>
      </c>
      <c r="H63" s="380">
        <f>D63*G63</f>
        <v>0</v>
      </c>
      <c r="I63" s="380">
        <f>F63+H63</f>
        <v>4432.5</v>
      </c>
    </row>
    <row r="64" spans="1:9" ht="15">
      <c r="A64" s="379" t="s">
        <v>619</v>
      </c>
      <c r="B64" s="379" t="s">
        <v>620</v>
      </c>
      <c r="C64" s="379" t="s">
        <v>469</v>
      </c>
      <c r="D64" s="380">
        <v>15</v>
      </c>
      <c r="E64" s="380">
        <v>77.4</v>
      </c>
      <c r="F64" s="380">
        <f>D64*E64</f>
        <v>1161</v>
      </c>
      <c r="G64" s="380">
        <v>0</v>
      </c>
      <c r="H64" s="380">
        <f>D64*G64</f>
        <v>0</v>
      </c>
      <c r="I64" s="380">
        <f>F64+H64</f>
        <v>1161</v>
      </c>
    </row>
    <row r="65" spans="1:9" ht="15">
      <c r="A65" s="387" t="s">
        <v>372</v>
      </c>
      <c r="B65" s="387" t="s">
        <v>621</v>
      </c>
      <c r="C65" s="387" t="s">
        <v>372</v>
      </c>
      <c r="D65" s="388"/>
      <c r="E65" s="388"/>
      <c r="F65" s="388"/>
      <c r="G65" s="388"/>
      <c r="H65" s="388"/>
      <c r="I65" s="388"/>
    </row>
    <row r="66" spans="1:9" ht="15">
      <c r="A66" s="379" t="s">
        <v>622</v>
      </c>
      <c r="B66" s="379" t="s">
        <v>623</v>
      </c>
      <c r="C66" s="379" t="s">
        <v>469</v>
      </c>
      <c r="D66" s="380">
        <v>29</v>
      </c>
      <c r="E66" s="380">
        <v>413.1</v>
      </c>
      <c r="F66" s="380">
        <f>D66*E66</f>
        <v>11979.900000000001</v>
      </c>
      <c r="G66" s="380">
        <v>0</v>
      </c>
      <c r="H66" s="380">
        <f>D66*G66</f>
        <v>0</v>
      </c>
      <c r="I66" s="380">
        <f>F66+H66</f>
        <v>11979.900000000001</v>
      </c>
    </row>
    <row r="67" spans="1:9" ht="15">
      <c r="A67" s="387" t="s">
        <v>372</v>
      </c>
      <c r="B67" s="387" t="s">
        <v>624</v>
      </c>
      <c r="C67" s="387" t="s">
        <v>372</v>
      </c>
      <c r="D67" s="388"/>
      <c r="E67" s="388"/>
      <c r="F67" s="388"/>
      <c r="G67" s="388"/>
      <c r="H67" s="388"/>
      <c r="I67" s="388"/>
    </row>
    <row r="68" spans="1:9" ht="15">
      <c r="A68" s="379" t="s">
        <v>625</v>
      </c>
      <c r="B68" s="379" t="s">
        <v>626</v>
      </c>
      <c r="C68" s="379" t="s">
        <v>89</v>
      </c>
      <c r="D68" s="380">
        <v>110</v>
      </c>
      <c r="E68" s="380">
        <v>41.4</v>
      </c>
      <c r="F68" s="380">
        <f>D68*E68</f>
        <v>4554</v>
      </c>
      <c r="G68" s="380">
        <v>0</v>
      </c>
      <c r="H68" s="380">
        <f>D68*G68</f>
        <v>0</v>
      </c>
      <c r="I68" s="380">
        <f>F68+H68</f>
        <v>4554</v>
      </c>
    </row>
    <row r="69" spans="1:9" ht="15">
      <c r="A69" s="379" t="s">
        <v>627</v>
      </c>
      <c r="B69" s="379" t="s">
        <v>628</v>
      </c>
      <c r="C69" s="379" t="s">
        <v>469</v>
      </c>
      <c r="D69" s="380">
        <v>10</v>
      </c>
      <c r="E69" s="380">
        <v>194.4</v>
      </c>
      <c r="F69" s="380">
        <f>D69*E69</f>
        <v>1944</v>
      </c>
      <c r="G69" s="380">
        <v>0</v>
      </c>
      <c r="H69" s="380">
        <f>D69*G69</f>
        <v>0</v>
      </c>
      <c r="I69" s="380">
        <f>F69+H69</f>
        <v>1944</v>
      </c>
    </row>
    <row r="70" spans="1:9" ht="15">
      <c r="A70" s="387" t="s">
        <v>372</v>
      </c>
      <c r="B70" s="387" t="s">
        <v>506</v>
      </c>
      <c r="C70" s="387" t="s">
        <v>372</v>
      </c>
      <c r="D70" s="388"/>
      <c r="E70" s="388"/>
      <c r="F70" s="388"/>
      <c r="G70" s="388"/>
      <c r="H70" s="388"/>
      <c r="I70" s="388"/>
    </row>
    <row r="71" spans="1:9" ht="15">
      <c r="A71" s="379" t="s">
        <v>507</v>
      </c>
      <c r="B71" s="379" t="s">
        <v>508</v>
      </c>
      <c r="C71" s="379" t="s">
        <v>89</v>
      </c>
      <c r="D71" s="380">
        <v>360</v>
      </c>
      <c r="E71" s="380">
        <v>28.35</v>
      </c>
      <c r="F71" s="380">
        <f>D71*E71</f>
        <v>10206</v>
      </c>
      <c r="G71" s="380">
        <v>0</v>
      </c>
      <c r="H71" s="380">
        <f>D71*G71</f>
        <v>0</v>
      </c>
      <c r="I71" s="380">
        <f>F71+H71</f>
        <v>10206</v>
      </c>
    </row>
    <row r="72" spans="1:9" ht="15">
      <c r="A72" s="387" t="s">
        <v>372</v>
      </c>
      <c r="B72" s="387" t="s">
        <v>509</v>
      </c>
      <c r="C72" s="387" t="s">
        <v>372</v>
      </c>
      <c r="D72" s="388"/>
      <c r="E72" s="388"/>
      <c r="F72" s="388"/>
      <c r="G72" s="388"/>
      <c r="H72" s="388"/>
      <c r="I72" s="388"/>
    </row>
    <row r="73" spans="1:9" ht="15">
      <c r="A73" s="379" t="s">
        <v>629</v>
      </c>
      <c r="B73" s="379" t="s">
        <v>630</v>
      </c>
      <c r="C73" s="379" t="s">
        <v>89</v>
      </c>
      <c r="D73" s="380">
        <v>20</v>
      </c>
      <c r="E73" s="380">
        <v>37.800000000000004</v>
      </c>
      <c r="F73" s="380">
        <f>D73*E73</f>
        <v>756.0000000000001</v>
      </c>
      <c r="G73" s="380">
        <v>0</v>
      </c>
      <c r="H73" s="380">
        <f>D73*G73</f>
        <v>0</v>
      </c>
      <c r="I73" s="380">
        <f>F73+H73</f>
        <v>756.0000000000001</v>
      </c>
    </row>
    <row r="74" spans="1:9" ht="15">
      <c r="A74" s="379" t="s">
        <v>631</v>
      </c>
      <c r="B74" s="379" t="s">
        <v>632</v>
      </c>
      <c r="C74" s="379" t="s">
        <v>89</v>
      </c>
      <c r="D74" s="380">
        <v>250</v>
      </c>
      <c r="E74" s="380">
        <v>73.8</v>
      </c>
      <c r="F74" s="380">
        <f>D74*E74</f>
        <v>18450</v>
      </c>
      <c r="G74" s="380">
        <v>0</v>
      </c>
      <c r="H74" s="380">
        <f>D74*G74</f>
        <v>0</v>
      </c>
      <c r="I74" s="380">
        <f>F74+H74</f>
        <v>18450</v>
      </c>
    </row>
    <row r="75" spans="1:9" ht="15">
      <c r="A75" s="379" t="s">
        <v>510</v>
      </c>
      <c r="B75" s="379" t="s">
        <v>511</v>
      </c>
      <c r="C75" s="379" t="s">
        <v>89</v>
      </c>
      <c r="D75" s="380">
        <v>40</v>
      </c>
      <c r="E75" s="380">
        <v>76.32</v>
      </c>
      <c r="F75" s="380">
        <f>D75*E75</f>
        <v>3052.7999999999997</v>
      </c>
      <c r="G75" s="380">
        <v>0</v>
      </c>
      <c r="H75" s="380">
        <f>D75*G75</f>
        <v>0</v>
      </c>
      <c r="I75" s="380">
        <f>F75+H75</f>
        <v>3052.7999999999997</v>
      </c>
    </row>
    <row r="76" spans="1:9" ht="15">
      <c r="A76" s="387" t="s">
        <v>372</v>
      </c>
      <c r="B76" s="387" t="s">
        <v>633</v>
      </c>
      <c r="C76" s="387" t="s">
        <v>372</v>
      </c>
      <c r="D76" s="388"/>
      <c r="E76" s="388"/>
      <c r="F76" s="388"/>
      <c r="G76" s="388"/>
      <c r="H76" s="388"/>
      <c r="I76" s="388"/>
    </row>
    <row r="77" spans="1:9" ht="15">
      <c r="A77" s="379" t="s">
        <v>634</v>
      </c>
      <c r="B77" s="379" t="s">
        <v>635</v>
      </c>
      <c r="C77" s="379" t="s">
        <v>81</v>
      </c>
      <c r="D77" s="380">
        <v>250</v>
      </c>
      <c r="E77" s="380">
        <v>13.14</v>
      </c>
      <c r="F77" s="380">
        <f aca="true" t="shared" si="6" ref="F77:F84">D77*E77</f>
        <v>3285</v>
      </c>
      <c r="G77" s="380">
        <v>0</v>
      </c>
      <c r="H77" s="380">
        <f aca="true" t="shared" si="7" ref="H77:H84">D77*G77</f>
        <v>0</v>
      </c>
      <c r="I77" s="380">
        <f aca="true" t="shared" si="8" ref="I77:I84">F77+H77</f>
        <v>3285</v>
      </c>
    </row>
    <row r="78" spans="1:9" ht="15">
      <c r="A78" s="379" t="s">
        <v>636</v>
      </c>
      <c r="B78" s="379" t="s">
        <v>637</v>
      </c>
      <c r="C78" s="379" t="s">
        <v>81</v>
      </c>
      <c r="D78" s="380">
        <v>160</v>
      </c>
      <c r="E78" s="380">
        <v>24.93</v>
      </c>
      <c r="F78" s="380">
        <f t="shared" si="6"/>
        <v>3988.8</v>
      </c>
      <c r="G78" s="380">
        <v>0</v>
      </c>
      <c r="H78" s="380">
        <f t="shared" si="7"/>
        <v>0</v>
      </c>
      <c r="I78" s="380">
        <f t="shared" si="8"/>
        <v>3988.8</v>
      </c>
    </row>
    <row r="79" spans="1:9" ht="15">
      <c r="A79" s="379" t="s">
        <v>638</v>
      </c>
      <c r="B79" s="379" t="s">
        <v>639</v>
      </c>
      <c r="C79" s="379" t="s">
        <v>101</v>
      </c>
      <c r="D79" s="380">
        <v>10</v>
      </c>
      <c r="E79" s="380">
        <v>545.4</v>
      </c>
      <c r="F79" s="380">
        <f t="shared" si="6"/>
        <v>5454</v>
      </c>
      <c r="G79" s="380">
        <v>0</v>
      </c>
      <c r="H79" s="380">
        <f t="shared" si="7"/>
        <v>0</v>
      </c>
      <c r="I79" s="380">
        <f t="shared" si="8"/>
        <v>5454</v>
      </c>
    </row>
    <row r="80" spans="1:9" ht="15">
      <c r="A80" s="379" t="s">
        <v>640</v>
      </c>
      <c r="B80" s="379" t="s">
        <v>597</v>
      </c>
      <c r="C80" s="379" t="s">
        <v>81</v>
      </c>
      <c r="D80" s="380">
        <v>5</v>
      </c>
      <c r="E80" s="380">
        <v>220.5</v>
      </c>
      <c r="F80" s="380">
        <f t="shared" si="6"/>
        <v>1102.5</v>
      </c>
      <c r="G80" s="380">
        <v>0</v>
      </c>
      <c r="H80" s="380">
        <f t="shared" si="7"/>
        <v>0</v>
      </c>
      <c r="I80" s="380">
        <f t="shared" si="8"/>
        <v>1102.5</v>
      </c>
    </row>
    <row r="81" spans="1:9" ht="15">
      <c r="A81" s="379" t="s">
        <v>641</v>
      </c>
      <c r="B81" s="379" t="s">
        <v>599</v>
      </c>
      <c r="C81" s="379" t="s">
        <v>81</v>
      </c>
      <c r="D81" s="380">
        <v>40</v>
      </c>
      <c r="E81" s="380">
        <v>189</v>
      </c>
      <c r="F81" s="380">
        <f t="shared" si="6"/>
        <v>7560</v>
      </c>
      <c r="G81" s="380">
        <v>0</v>
      </c>
      <c r="H81" s="380">
        <f t="shared" si="7"/>
        <v>0</v>
      </c>
      <c r="I81" s="380">
        <f t="shared" si="8"/>
        <v>7560</v>
      </c>
    </row>
    <row r="82" spans="1:9" ht="15">
      <c r="A82" s="379" t="s">
        <v>642</v>
      </c>
      <c r="B82" s="379" t="s">
        <v>643</v>
      </c>
      <c r="C82" s="379" t="s">
        <v>89</v>
      </c>
      <c r="D82" s="380">
        <v>10</v>
      </c>
      <c r="E82" s="380">
        <v>162.9</v>
      </c>
      <c r="F82" s="380">
        <f t="shared" si="6"/>
        <v>1629</v>
      </c>
      <c r="G82" s="380">
        <v>0</v>
      </c>
      <c r="H82" s="380">
        <f t="shared" si="7"/>
        <v>0</v>
      </c>
      <c r="I82" s="380">
        <f t="shared" si="8"/>
        <v>1629</v>
      </c>
    </row>
    <row r="83" spans="1:9" ht="15">
      <c r="A83" s="379" t="s">
        <v>644</v>
      </c>
      <c r="B83" s="379" t="s">
        <v>645</v>
      </c>
      <c r="C83" s="379" t="s">
        <v>469</v>
      </c>
      <c r="D83" s="380">
        <v>1</v>
      </c>
      <c r="E83" s="380">
        <v>339.3</v>
      </c>
      <c r="F83" s="380">
        <f t="shared" si="6"/>
        <v>339.3</v>
      </c>
      <c r="G83" s="380">
        <v>0</v>
      </c>
      <c r="H83" s="380">
        <f t="shared" si="7"/>
        <v>0</v>
      </c>
      <c r="I83" s="380">
        <f t="shared" si="8"/>
        <v>339.3</v>
      </c>
    </row>
    <row r="84" spans="1:9" ht="15">
      <c r="A84" s="379" t="s">
        <v>646</v>
      </c>
      <c r="B84" s="379" t="s">
        <v>647</v>
      </c>
      <c r="C84" s="379" t="s">
        <v>588</v>
      </c>
      <c r="D84" s="380">
        <v>3.2</v>
      </c>
      <c r="E84" s="380">
        <v>19800</v>
      </c>
      <c r="F84" s="380">
        <f t="shared" si="6"/>
        <v>63360</v>
      </c>
      <c r="G84" s="380">
        <v>0</v>
      </c>
      <c r="H84" s="380">
        <f t="shared" si="7"/>
        <v>0</v>
      </c>
      <c r="I84" s="380">
        <f t="shared" si="8"/>
        <v>63360</v>
      </c>
    </row>
    <row r="85" spans="1:9" ht="15">
      <c r="A85" s="383" t="s">
        <v>372</v>
      </c>
      <c r="B85" s="383" t="s">
        <v>512</v>
      </c>
      <c r="C85" s="383" t="s">
        <v>372</v>
      </c>
      <c r="D85" s="384"/>
      <c r="E85" s="384"/>
      <c r="F85" s="384">
        <f>SUM(F32:F84)</f>
        <v>240224.45399999997</v>
      </c>
      <c r="G85" s="384"/>
      <c r="H85" s="384">
        <f>SUM(H32:H84)</f>
        <v>0</v>
      </c>
      <c r="I85" s="384">
        <f>SUM(I32:I84)</f>
        <v>240224.45399999997</v>
      </c>
    </row>
    <row r="86" spans="1:9" ht="15">
      <c r="A86" s="383" t="s">
        <v>372</v>
      </c>
      <c r="B86" s="383" t="s">
        <v>460</v>
      </c>
      <c r="C86" s="383" t="s">
        <v>372</v>
      </c>
      <c r="D86" s="384"/>
      <c r="E86" s="384"/>
      <c r="F86" s="384"/>
      <c r="G86" s="384"/>
      <c r="H86" s="384"/>
      <c r="I86" s="384"/>
    </row>
    <row r="87" spans="1:9" ht="15">
      <c r="A87" s="379" t="s">
        <v>513</v>
      </c>
      <c r="B87" s="379" t="s">
        <v>514</v>
      </c>
      <c r="C87" s="379" t="s">
        <v>515</v>
      </c>
      <c r="D87" s="380">
        <v>1</v>
      </c>
      <c r="E87" s="380">
        <v>0</v>
      </c>
      <c r="F87" s="380">
        <f aca="true" t="shared" si="9" ref="F87:F98">D87*E87</f>
        <v>0</v>
      </c>
      <c r="G87" s="380">
        <v>9450</v>
      </c>
      <c r="H87" s="380">
        <f aca="true" t="shared" si="10" ref="H87:H98">D87*G87</f>
        <v>9450</v>
      </c>
      <c r="I87" s="380">
        <f aca="true" t="shared" si="11" ref="I87:I98">F87+H87</f>
        <v>9450</v>
      </c>
    </row>
    <row r="88" spans="1:9" ht="15">
      <c r="A88" s="379" t="s">
        <v>648</v>
      </c>
      <c r="B88" s="379" t="s">
        <v>649</v>
      </c>
      <c r="C88" s="379" t="s">
        <v>469</v>
      </c>
      <c r="D88" s="380">
        <v>7</v>
      </c>
      <c r="E88" s="380">
        <v>0</v>
      </c>
      <c r="F88" s="380">
        <f t="shared" si="9"/>
        <v>0</v>
      </c>
      <c r="G88" s="380">
        <v>774</v>
      </c>
      <c r="H88" s="380">
        <f t="shared" si="10"/>
        <v>5418</v>
      </c>
      <c r="I88" s="380">
        <f t="shared" si="11"/>
        <v>5418</v>
      </c>
    </row>
    <row r="89" spans="1:9" ht="15">
      <c r="A89" s="379" t="s">
        <v>650</v>
      </c>
      <c r="B89" s="379" t="s">
        <v>651</v>
      </c>
      <c r="C89" s="379" t="s">
        <v>518</v>
      </c>
      <c r="D89" s="380">
        <v>8</v>
      </c>
      <c r="E89" s="380">
        <v>0</v>
      </c>
      <c r="F89" s="380">
        <f t="shared" si="9"/>
        <v>0</v>
      </c>
      <c r="G89" s="380">
        <v>225</v>
      </c>
      <c r="H89" s="380">
        <f t="shared" si="10"/>
        <v>1800</v>
      </c>
      <c r="I89" s="380">
        <f t="shared" si="11"/>
        <v>1800</v>
      </c>
    </row>
    <row r="90" spans="1:9" ht="15">
      <c r="A90" s="379" t="s">
        <v>652</v>
      </c>
      <c r="B90" s="379" t="s">
        <v>653</v>
      </c>
      <c r="C90" s="379" t="s">
        <v>518</v>
      </c>
      <c r="D90" s="380">
        <v>5</v>
      </c>
      <c r="E90" s="380">
        <v>0</v>
      </c>
      <c r="F90" s="380">
        <f t="shared" si="9"/>
        <v>0</v>
      </c>
      <c r="G90" s="380">
        <v>225</v>
      </c>
      <c r="H90" s="380">
        <f t="shared" si="10"/>
        <v>1125</v>
      </c>
      <c r="I90" s="380">
        <f t="shared" si="11"/>
        <v>1125</v>
      </c>
    </row>
    <row r="91" spans="1:9" ht="15">
      <c r="A91" s="379" t="s">
        <v>654</v>
      </c>
      <c r="B91" s="379" t="s">
        <v>655</v>
      </c>
      <c r="C91" s="379" t="s">
        <v>518</v>
      </c>
      <c r="D91" s="380">
        <v>10</v>
      </c>
      <c r="E91" s="380">
        <v>0</v>
      </c>
      <c r="F91" s="380">
        <f t="shared" si="9"/>
        <v>0</v>
      </c>
      <c r="G91" s="380">
        <v>225</v>
      </c>
      <c r="H91" s="380">
        <f t="shared" si="10"/>
        <v>2250</v>
      </c>
      <c r="I91" s="380">
        <f t="shared" si="11"/>
        <v>2250</v>
      </c>
    </row>
    <row r="92" spans="1:9" ht="15">
      <c r="A92" s="379" t="s">
        <v>656</v>
      </c>
      <c r="B92" s="379" t="s">
        <v>657</v>
      </c>
      <c r="C92" s="379" t="s">
        <v>518</v>
      </c>
      <c r="D92" s="380">
        <v>5</v>
      </c>
      <c r="E92" s="380">
        <v>0</v>
      </c>
      <c r="F92" s="380">
        <f t="shared" si="9"/>
        <v>0</v>
      </c>
      <c r="G92" s="380">
        <v>225</v>
      </c>
      <c r="H92" s="380">
        <f t="shared" si="10"/>
        <v>1125</v>
      </c>
      <c r="I92" s="380">
        <f t="shared" si="11"/>
        <v>1125</v>
      </c>
    </row>
    <row r="93" spans="1:9" ht="15">
      <c r="A93" s="379" t="s">
        <v>658</v>
      </c>
      <c r="B93" s="379" t="s">
        <v>659</v>
      </c>
      <c r="C93" s="379" t="s">
        <v>518</v>
      </c>
      <c r="D93" s="380">
        <v>3</v>
      </c>
      <c r="E93" s="380">
        <v>0</v>
      </c>
      <c r="F93" s="380">
        <f t="shared" si="9"/>
        <v>0</v>
      </c>
      <c r="G93" s="380">
        <v>225</v>
      </c>
      <c r="H93" s="380">
        <f t="shared" si="10"/>
        <v>675</v>
      </c>
      <c r="I93" s="380">
        <f t="shared" si="11"/>
        <v>675</v>
      </c>
    </row>
    <row r="94" spans="1:9" ht="15">
      <c r="A94" s="379" t="s">
        <v>660</v>
      </c>
      <c r="B94" s="379" t="s">
        <v>661</v>
      </c>
      <c r="C94" s="379" t="s">
        <v>518</v>
      </c>
      <c r="D94" s="380">
        <v>8</v>
      </c>
      <c r="E94" s="380">
        <v>0</v>
      </c>
      <c r="F94" s="380">
        <f t="shared" si="9"/>
        <v>0</v>
      </c>
      <c r="G94" s="380">
        <v>225</v>
      </c>
      <c r="H94" s="380">
        <f t="shared" si="10"/>
        <v>1800</v>
      </c>
      <c r="I94" s="380">
        <f t="shared" si="11"/>
        <v>1800</v>
      </c>
    </row>
    <row r="95" spans="1:9" ht="15">
      <c r="A95" s="379" t="s">
        <v>662</v>
      </c>
      <c r="B95" s="379" t="s">
        <v>663</v>
      </c>
      <c r="C95" s="379" t="s">
        <v>515</v>
      </c>
      <c r="D95" s="380">
        <v>1</v>
      </c>
      <c r="E95" s="380">
        <v>0</v>
      </c>
      <c r="F95" s="380">
        <f t="shared" si="9"/>
        <v>0</v>
      </c>
      <c r="G95" s="380">
        <v>12510</v>
      </c>
      <c r="H95" s="380">
        <f t="shared" si="10"/>
        <v>12510</v>
      </c>
      <c r="I95" s="380">
        <f t="shared" si="11"/>
        <v>12510</v>
      </c>
    </row>
    <row r="96" spans="1:9" ht="15">
      <c r="A96" s="379" t="s">
        <v>664</v>
      </c>
      <c r="B96" s="379" t="s">
        <v>665</v>
      </c>
      <c r="C96" s="379" t="s">
        <v>518</v>
      </c>
      <c r="D96" s="380">
        <v>10</v>
      </c>
      <c r="E96" s="380">
        <v>0</v>
      </c>
      <c r="F96" s="380">
        <f t="shared" si="9"/>
        <v>0</v>
      </c>
      <c r="G96" s="380">
        <v>225</v>
      </c>
      <c r="H96" s="380">
        <f t="shared" si="10"/>
        <v>2250</v>
      </c>
      <c r="I96" s="380">
        <f t="shared" si="11"/>
        <v>2250</v>
      </c>
    </row>
    <row r="97" spans="1:9" ht="15">
      <c r="A97" s="379" t="s">
        <v>516</v>
      </c>
      <c r="B97" s="379" t="s">
        <v>666</v>
      </c>
      <c r="C97" s="379" t="s">
        <v>518</v>
      </c>
      <c r="D97" s="380">
        <v>6</v>
      </c>
      <c r="E97" s="380">
        <v>0</v>
      </c>
      <c r="F97" s="380">
        <f t="shared" si="9"/>
        <v>0</v>
      </c>
      <c r="G97" s="380">
        <v>342</v>
      </c>
      <c r="H97" s="380">
        <f t="shared" si="10"/>
        <v>2052</v>
      </c>
      <c r="I97" s="380">
        <f t="shared" si="11"/>
        <v>2052</v>
      </c>
    </row>
    <row r="98" spans="1:9" ht="15">
      <c r="A98" s="379" t="s">
        <v>519</v>
      </c>
      <c r="B98" s="379" t="s">
        <v>520</v>
      </c>
      <c r="C98" s="379" t="s">
        <v>518</v>
      </c>
      <c r="D98" s="380">
        <v>3</v>
      </c>
      <c r="E98" s="380">
        <v>0</v>
      </c>
      <c r="F98" s="380">
        <f t="shared" si="9"/>
        <v>0</v>
      </c>
      <c r="G98" s="380">
        <v>225</v>
      </c>
      <c r="H98" s="380">
        <f t="shared" si="10"/>
        <v>675</v>
      </c>
      <c r="I98" s="380">
        <f t="shared" si="11"/>
        <v>675</v>
      </c>
    </row>
    <row r="99" spans="1:9" ht="15">
      <c r="A99" s="383" t="s">
        <v>372</v>
      </c>
      <c r="B99" s="383" t="s">
        <v>521</v>
      </c>
      <c r="C99" s="383" t="s">
        <v>372</v>
      </c>
      <c r="D99" s="384"/>
      <c r="E99" s="384"/>
      <c r="F99" s="384">
        <f>SUM(F87:F98)</f>
        <v>0</v>
      </c>
      <c r="G99" s="384"/>
      <c r="H99" s="384">
        <f>SUM(H87:H98)</f>
        <v>41130</v>
      </c>
      <c r="I99" s="384">
        <f>SUM(I87:I98)</f>
        <v>41130</v>
      </c>
    </row>
    <row r="100" spans="1:9" ht="15">
      <c r="A100" s="379" t="s">
        <v>372</v>
      </c>
      <c r="B100" s="379" t="s">
        <v>372</v>
      </c>
      <c r="C100" s="379" t="s">
        <v>372</v>
      </c>
      <c r="D100" s="380"/>
      <c r="E100" s="380"/>
      <c r="F100" s="380"/>
      <c r="G100" s="380"/>
      <c r="H100" s="380"/>
      <c r="I100" s="380">
        <f>F100+H100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4" r:id="rId1"/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15"/>
  <cols>
    <col min="1" max="1" width="26.140625" style="386" bestFit="1" customWidth="1"/>
    <col min="2" max="2" width="62.140625" style="386" bestFit="1" customWidth="1"/>
  </cols>
  <sheetData>
    <row r="1" spans="1:2" ht="15">
      <c r="A1" s="375" t="s">
        <v>50</v>
      </c>
      <c r="B1" s="375" t="s">
        <v>522</v>
      </c>
    </row>
    <row r="2" spans="1:2" ht="15">
      <c r="A2" s="375" t="s">
        <v>523</v>
      </c>
      <c r="B2" s="383" t="s">
        <v>524</v>
      </c>
    </row>
    <row r="3" spans="1:2" ht="15">
      <c r="A3" s="375" t="s">
        <v>525</v>
      </c>
      <c r="B3" s="377" t="s">
        <v>526</v>
      </c>
    </row>
    <row r="4" spans="1:2" ht="15">
      <c r="A4" s="375" t="s">
        <v>372</v>
      </c>
      <c r="B4" s="379" t="s">
        <v>527</v>
      </c>
    </row>
    <row r="5" spans="1:2" ht="15">
      <c r="A5" s="375" t="s">
        <v>528</v>
      </c>
      <c r="B5" s="377" t="s">
        <v>667</v>
      </c>
    </row>
    <row r="6" spans="1:2" ht="15">
      <c r="A6" s="375" t="s">
        <v>530</v>
      </c>
      <c r="B6" s="377" t="s">
        <v>531</v>
      </c>
    </row>
    <row r="7" spans="1:2" ht="15">
      <c r="A7" s="375" t="s">
        <v>532</v>
      </c>
      <c r="B7" s="377" t="s">
        <v>372</v>
      </c>
    </row>
    <row r="8" spans="1:2" ht="15">
      <c r="A8" s="375" t="s">
        <v>533</v>
      </c>
      <c r="B8" s="377" t="s">
        <v>534</v>
      </c>
    </row>
    <row r="9" spans="1:2" ht="15">
      <c r="A9" s="375" t="s">
        <v>535</v>
      </c>
      <c r="B9" s="377" t="s">
        <v>372</v>
      </c>
    </row>
    <row r="10" spans="1:2" ht="15">
      <c r="A10" s="375" t="s">
        <v>536</v>
      </c>
      <c r="B10" s="377" t="s">
        <v>537</v>
      </c>
    </row>
    <row r="11" spans="1:2" ht="15">
      <c r="A11" s="375" t="s">
        <v>538</v>
      </c>
      <c r="B11" s="377" t="s">
        <v>372</v>
      </c>
    </row>
    <row r="12" spans="1:2" ht="15">
      <c r="A12" s="375" t="s">
        <v>539</v>
      </c>
      <c r="B12" s="377" t="s">
        <v>540</v>
      </c>
    </row>
    <row r="13" spans="1:2" ht="15">
      <c r="A13" s="375" t="s">
        <v>541</v>
      </c>
      <c r="B13" s="377" t="s">
        <v>372</v>
      </c>
    </row>
    <row r="14" spans="1:2" ht="15">
      <c r="A14" s="375" t="s">
        <v>542</v>
      </c>
      <c r="B14" s="377" t="s">
        <v>372</v>
      </c>
    </row>
    <row r="15" spans="1:2" ht="15">
      <c r="A15" s="375" t="s">
        <v>543</v>
      </c>
      <c r="B15" s="377" t="s">
        <v>544</v>
      </c>
    </row>
    <row r="16" spans="1:2" ht="15">
      <c r="A16" s="375" t="s">
        <v>372</v>
      </c>
      <c r="B16" s="379" t="s">
        <v>372</v>
      </c>
    </row>
    <row r="17" spans="1:2" ht="15">
      <c r="A17" s="375" t="s">
        <v>545</v>
      </c>
      <c r="B17" s="381" t="s">
        <v>546</v>
      </c>
    </row>
    <row r="18" spans="1:2" ht="15">
      <c r="A18" s="375" t="s">
        <v>547</v>
      </c>
      <c r="B18" s="381" t="s">
        <v>548</v>
      </c>
    </row>
    <row r="19" spans="1:2" ht="15">
      <c r="A19" s="375" t="s">
        <v>549</v>
      </c>
      <c r="B19" s="381" t="s">
        <v>550</v>
      </c>
    </row>
    <row r="20" spans="1:2" ht="15">
      <c r="A20" s="375" t="s">
        <v>551</v>
      </c>
      <c r="B20" s="381" t="s">
        <v>552</v>
      </c>
    </row>
    <row r="21" spans="1:2" ht="15">
      <c r="A21" s="375" t="s">
        <v>553</v>
      </c>
      <c r="B21" s="381" t="s">
        <v>552</v>
      </c>
    </row>
    <row r="22" spans="1:2" ht="15">
      <c r="A22" s="375" t="s">
        <v>554</v>
      </c>
      <c r="B22" s="381" t="s">
        <v>552</v>
      </c>
    </row>
    <row r="23" spans="1:2" ht="15">
      <c r="A23" s="375" t="s">
        <v>555</v>
      </c>
      <c r="B23" s="381" t="s">
        <v>552</v>
      </c>
    </row>
    <row r="24" spans="1:2" ht="15">
      <c r="A24" s="375" t="s">
        <v>556</v>
      </c>
      <c r="B24" s="381" t="s">
        <v>552</v>
      </c>
    </row>
    <row r="25" spans="1:2" ht="15">
      <c r="A25" s="375" t="s">
        <v>557</v>
      </c>
      <c r="B25" s="381" t="s">
        <v>552</v>
      </c>
    </row>
    <row r="26" spans="1:2" ht="15">
      <c r="A26" s="375" t="s">
        <v>558</v>
      </c>
      <c r="B26" s="381" t="s">
        <v>552</v>
      </c>
    </row>
    <row r="27" spans="1:2" ht="15">
      <c r="A27" s="375" t="s">
        <v>559</v>
      </c>
      <c r="B27" s="381" t="s">
        <v>560</v>
      </c>
    </row>
    <row r="28" spans="1:2" ht="15">
      <c r="A28" s="375" t="s">
        <v>561</v>
      </c>
      <c r="B28" s="381" t="s">
        <v>552</v>
      </c>
    </row>
    <row r="29" spans="1:2" ht="15">
      <c r="A29" s="375" t="s">
        <v>562</v>
      </c>
      <c r="B29" s="381" t="s">
        <v>552</v>
      </c>
    </row>
    <row r="30" spans="1:2" ht="15">
      <c r="A30" s="375" t="s">
        <v>563</v>
      </c>
      <c r="B30" s="381" t="s">
        <v>552</v>
      </c>
    </row>
    <row r="31" spans="1:2" ht="15">
      <c r="A31" s="375" t="s">
        <v>564</v>
      </c>
      <c r="B31" s="381" t="s">
        <v>552</v>
      </c>
    </row>
    <row r="32" spans="1:2" ht="22.5">
      <c r="A32" s="390" t="s">
        <v>565</v>
      </c>
      <c r="B32" s="381" t="s">
        <v>566</v>
      </c>
    </row>
    <row r="33" spans="1:2" ht="15">
      <c r="A33" s="375" t="s">
        <v>567</v>
      </c>
      <c r="B33" s="381" t="s">
        <v>485</v>
      </c>
    </row>
    <row r="34" spans="1:2" ht="15">
      <c r="A34" s="386" t="s">
        <v>568</v>
      </c>
      <c r="B34" s="386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4"/>
  <sheetViews>
    <sheetView zoomScalePageLayoutView="0" workbookViewId="0" topLeftCell="A27">
      <selection activeCell="I56" sqref="I56"/>
    </sheetView>
  </sheetViews>
  <sheetFormatPr defaultColWidth="9.140625" defaultRowHeight="15"/>
  <cols>
    <col min="1" max="1" width="2.57421875" style="0" customWidth="1"/>
    <col min="2" max="2" width="3.421875" style="0" customWidth="1"/>
    <col min="3" max="3" width="10.7109375" style="0" customWidth="1"/>
    <col min="4" max="4" width="8.421875" style="0" customWidth="1"/>
    <col min="5" max="5" width="13.8515625" style="0" customWidth="1"/>
    <col min="6" max="6" width="24.140625" style="0" customWidth="1"/>
    <col min="7" max="7" width="7.28125" style="0" customWidth="1"/>
    <col min="8" max="8" width="11.00390625" style="0" customWidth="1"/>
    <col min="9" max="9" width="11.7109375" style="0" customWidth="1"/>
    <col min="10" max="10" width="13.00390625" style="0" customWidth="1"/>
  </cols>
  <sheetData>
    <row r="2" spans="1:9" ht="15">
      <c r="A2" s="133"/>
      <c r="B2" s="133"/>
      <c r="C2" s="134" t="s">
        <v>25</v>
      </c>
      <c r="D2" s="133"/>
      <c r="E2" s="133"/>
      <c r="F2" s="133"/>
      <c r="G2" s="133"/>
      <c r="H2" s="133"/>
      <c r="I2" s="133"/>
    </row>
    <row r="3" spans="2:10" ht="15">
      <c r="B3" s="135"/>
      <c r="C3" s="136" t="s">
        <v>27</v>
      </c>
      <c r="D3" s="135"/>
      <c r="E3" s="135"/>
      <c r="F3" s="135"/>
      <c r="G3" s="135"/>
      <c r="H3" s="135"/>
      <c r="I3" s="135"/>
      <c r="J3" s="135"/>
    </row>
    <row r="4" spans="2:10" ht="15">
      <c r="B4" s="135"/>
      <c r="C4" s="136" t="s">
        <v>212</v>
      </c>
      <c r="D4" s="135"/>
      <c r="E4" s="135"/>
      <c r="F4" s="135"/>
      <c r="G4" s="137"/>
      <c r="H4" s="138"/>
      <c r="I4" s="138"/>
      <c r="J4" s="135"/>
    </row>
    <row r="5" spans="2:10" ht="15">
      <c r="B5" s="135"/>
      <c r="C5" s="136"/>
      <c r="D5" s="135"/>
      <c r="E5" s="135"/>
      <c r="G5" s="137"/>
      <c r="H5" s="138"/>
      <c r="I5" s="138"/>
      <c r="J5" s="135"/>
    </row>
    <row r="6" spans="2:10" ht="15">
      <c r="B6" s="135"/>
      <c r="C6" s="136"/>
      <c r="D6" s="135"/>
      <c r="E6" s="135"/>
      <c r="F6" s="135"/>
      <c r="G6" s="137"/>
      <c r="H6" s="138"/>
      <c r="I6" s="138"/>
      <c r="J6" s="135"/>
    </row>
    <row r="7" spans="2:10" ht="15">
      <c r="B7" s="135"/>
      <c r="C7" s="135"/>
      <c r="D7" s="135"/>
      <c r="E7" s="135"/>
      <c r="F7" s="135"/>
      <c r="G7" s="137"/>
      <c r="H7" s="138"/>
      <c r="I7" s="138"/>
      <c r="J7" s="135"/>
    </row>
    <row r="8" spans="1:10" ht="23.25">
      <c r="A8" s="453" t="s">
        <v>213</v>
      </c>
      <c r="B8" s="453"/>
      <c r="C8" s="453"/>
      <c r="D8" s="453"/>
      <c r="E8" s="453"/>
      <c r="F8" s="453"/>
      <c r="G8" s="453"/>
      <c r="H8" s="453"/>
      <c r="I8" s="453"/>
      <c r="J8" s="453"/>
    </row>
    <row r="9" spans="1:10" ht="23.25">
      <c r="A9" s="139"/>
      <c r="B9" s="139"/>
      <c r="C9" s="139"/>
      <c r="D9" s="139"/>
      <c r="E9" s="139"/>
      <c r="F9" s="139"/>
      <c r="G9" s="139"/>
      <c r="H9" s="139"/>
      <c r="I9" s="139"/>
      <c r="J9" s="140"/>
    </row>
    <row r="10" spans="1:10" ht="15">
      <c r="A10" s="454" t="s">
        <v>214</v>
      </c>
      <c r="B10" s="454"/>
      <c r="C10" s="454"/>
      <c r="D10" s="454"/>
      <c r="E10" s="454"/>
      <c r="F10" s="454"/>
      <c r="G10" s="454"/>
      <c r="H10" s="454"/>
      <c r="I10" s="454"/>
      <c r="J10" s="454"/>
    </row>
    <row r="11" spans="1:10" ht="15">
      <c r="A11" s="454">
        <v>1910034</v>
      </c>
      <c r="B11" s="454"/>
      <c r="C11" s="454"/>
      <c r="D11" s="454"/>
      <c r="E11" s="454"/>
      <c r="F11" s="454"/>
      <c r="G11" s="454"/>
      <c r="H11" s="454"/>
      <c r="I11" s="454"/>
      <c r="J11" s="454"/>
    </row>
    <row r="12" spans="1:10" ht="15.75">
      <c r="A12" s="455" t="s">
        <v>215</v>
      </c>
      <c r="B12" s="455"/>
      <c r="C12" s="455"/>
      <c r="D12" s="455"/>
      <c r="E12" s="455"/>
      <c r="F12" s="455"/>
      <c r="G12" s="455"/>
      <c r="H12" s="455"/>
      <c r="I12" s="455"/>
      <c r="J12" s="455"/>
    </row>
    <row r="13" spans="1:10" ht="15.75">
      <c r="A13" s="455" t="s">
        <v>669</v>
      </c>
      <c r="B13" s="455"/>
      <c r="C13" s="455"/>
      <c r="D13" s="455"/>
      <c r="E13" s="455"/>
      <c r="F13" s="455"/>
      <c r="G13" s="455"/>
      <c r="H13" s="455"/>
      <c r="I13" s="455"/>
      <c r="J13" s="455"/>
    </row>
    <row r="14" spans="1:9" ht="15">
      <c r="A14" s="141"/>
      <c r="B14" s="142"/>
      <c r="C14" s="142"/>
      <c r="D14" s="143"/>
      <c r="E14" s="144"/>
      <c r="F14" s="144"/>
      <c r="G14" s="144"/>
      <c r="H14" s="144"/>
      <c r="I14" s="144"/>
    </row>
    <row r="15" spans="1:9" ht="15">
      <c r="A15" s="141"/>
      <c r="B15" s="142"/>
      <c r="C15" s="142"/>
      <c r="D15" s="143"/>
      <c r="E15" s="144"/>
      <c r="F15" s="144"/>
      <c r="G15" s="144"/>
      <c r="H15" s="144"/>
      <c r="I15" s="144"/>
    </row>
    <row r="16" spans="1:9" ht="15">
      <c r="A16" s="141"/>
      <c r="B16" s="142"/>
      <c r="C16" s="142"/>
      <c r="D16" s="143"/>
      <c r="E16" s="144"/>
      <c r="F16" s="144"/>
      <c r="G16" s="144"/>
      <c r="H16" s="144"/>
      <c r="I16" s="144"/>
    </row>
    <row r="17" spans="1:9" ht="15">
      <c r="A17" s="141"/>
      <c r="B17" s="145" t="s">
        <v>217</v>
      </c>
      <c r="C17" s="146" t="s">
        <v>218</v>
      </c>
      <c r="D17" s="147"/>
      <c r="E17" s="140"/>
      <c r="F17" s="140"/>
      <c r="G17" s="140"/>
      <c r="H17" s="140"/>
      <c r="I17" s="140"/>
    </row>
    <row r="18" spans="1:9" ht="15.75">
      <c r="A18" s="141"/>
      <c r="B18" s="148"/>
      <c r="C18" s="138" t="s">
        <v>219</v>
      </c>
      <c r="D18" s="138"/>
      <c r="E18" s="149" t="s">
        <v>10</v>
      </c>
      <c r="F18" s="149"/>
      <c r="G18" s="150"/>
      <c r="H18" s="151"/>
      <c r="I18" s="152"/>
    </row>
    <row r="19" spans="1:9" ht="15">
      <c r="A19" s="141"/>
      <c r="B19" s="148"/>
      <c r="C19" s="456" t="s">
        <v>220</v>
      </c>
      <c r="D19" s="456"/>
      <c r="E19" s="153" t="s">
        <v>12</v>
      </c>
      <c r="F19" s="153"/>
      <c r="G19" s="150"/>
      <c r="H19" s="154"/>
      <c r="I19" s="152"/>
    </row>
    <row r="20" spans="1:9" ht="15.75">
      <c r="A20" s="141"/>
      <c r="B20" s="148"/>
      <c r="C20" s="457" t="s">
        <v>221</v>
      </c>
      <c r="D20" s="457"/>
      <c r="E20" s="155" t="s">
        <v>222</v>
      </c>
      <c r="F20" s="150"/>
      <c r="G20" s="150"/>
      <c r="H20" s="156"/>
      <c r="I20" s="152"/>
    </row>
    <row r="21" spans="1:9" ht="15.75">
      <c r="A21" s="141"/>
      <c r="B21" s="142"/>
      <c r="C21" s="457" t="s">
        <v>223</v>
      </c>
      <c r="D21" s="457"/>
      <c r="E21" s="157" t="s">
        <v>224</v>
      </c>
      <c r="F21" s="158"/>
      <c r="G21" s="158"/>
      <c r="H21" s="156"/>
      <c r="I21" s="144"/>
    </row>
    <row r="22" spans="1:9" ht="15.75">
      <c r="A22" s="141"/>
      <c r="B22" s="142"/>
      <c r="C22" s="457" t="s">
        <v>225</v>
      </c>
      <c r="D22" s="457"/>
      <c r="E22" s="458">
        <v>736510473</v>
      </c>
      <c r="F22" s="458"/>
      <c r="G22" s="159"/>
      <c r="H22" s="156"/>
      <c r="I22" s="144"/>
    </row>
    <row r="23" spans="1:9" ht="15">
      <c r="A23" s="141"/>
      <c r="B23" s="142"/>
      <c r="C23" s="142"/>
      <c r="D23" s="143"/>
      <c r="E23" s="144"/>
      <c r="F23" s="144"/>
      <c r="G23" s="144"/>
      <c r="H23" s="160"/>
      <c r="I23" s="144"/>
    </row>
    <row r="24" spans="1:9" ht="15">
      <c r="A24" s="145"/>
      <c r="B24" s="145" t="s">
        <v>226</v>
      </c>
      <c r="C24" s="146" t="s">
        <v>227</v>
      </c>
      <c r="D24" s="147"/>
      <c r="E24" s="140"/>
      <c r="F24" s="161"/>
      <c r="G24" s="140"/>
      <c r="H24" s="140"/>
      <c r="I24" s="140"/>
    </row>
    <row r="25" spans="1:10" ht="15.75">
      <c r="A25" s="145"/>
      <c r="B25" s="148"/>
      <c r="C25" s="138" t="s">
        <v>219</v>
      </c>
      <c r="D25" s="138"/>
      <c r="E25" s="162" t="s">
        <v>228</v>
      </c>
      <c r="F25" s="162"/>
      <c r="G25" s="150"/>
      <c r="H25" s="163"/>
      <c r="I25" s="152"/>
      <c r="J25" s="152"/>
    </row>
    <row r="26" spans="1:10" ht="15">
      <c r="A26" s="145"/>
      <c r="B26" s="148"/>
      <c r="C26" s="456" t="s">
        <v>220</v>
      </c>
      <c r="D26" s="456"/>
      <c r="E26" s="164">
        <v>25531328</v>
      </c>
      <c r="F26" s="164"/>
      <c r="G26" s="165" t="s">
        <v>14</v>
      </c>
      <c r="H26" s="162" t="s">
        <v>28</v>
      </c>
      <c r="I26" s="152"/>
      <c r="J26" s="152"/>
    </row>
    <row r="27" spans="1:10" ht="15.75">
      <c r="A27" s="145"/>
      <c r="B27" s="148"/>
      <c r="C27" s="457" t="s">
        <v>221</v>
      </c>
      <c r="D27" s="457"/>
      <c r="E27" s="166" t="s">
        <v>229</v>
      </c>
      <c r="F27" s="150"/>
      <c r="G27" s="150"/>
      <c r="H27" s="163"/>
      <c r="I27" s="152"/>
      <c r="J27" s="152"/>
    </row>
    <row r="28" spans="1:10" ht="15.75">
      <c r="A28" s="145"/>
      <c r="B28" s="148"/>
      <c r="C28" s="457" t="s">
        <v>230</v>
      </c>
      <c r="D28" s="457"/>
      <c r="E28" s="162" t="s">
        <v>255</v>
      </c>
      <c r="F28" s="150"/>
      <c r="G28" s="150"/>
      <c r="H28" s="163"/>
      <c r="I28" s="152"/>
      <c r="J28" s="152"/>
    </row>
    <row r="29" spans="1:10" ht="15">
      <c r="A29" s="145"/>
      <c r="B29" s="148"/>
      <c r="C29" s="457" t="s">
        <v>225</v>
      </c>
      <c r="D29" s="457"/>
      <c r="E29" s="459">
        <v>566623798</v>
      </c>
      <c r="F29" s="459"/>
      <c r="G29" s="168" t="s">
        <v>231</v>
      </c>
      <c r="H29" s="167">
        <v>566623798</v>
      </c>
      <c r="I29" s="152"/>
      <c r="J29" s="152"/>
    </row>
    <row r="30" spans="1:10" ht="15.75">
      <c r="A30" s="145"/>
      <c r="B30" s="148"/>
      <c r="C30" s="457" t="s">
        <v>232</v>
      </c>
      <c r="D30" s="457"/>
      <c r="E30" s="460" t="s">
        <v>233</v>
      </c>
      <c r="F30" s="461"/>
      <c r="G30" s="461"/>
      <c r="H30" s="163"/>
      <c r="I30" s="152"/>
      <c r="J30" s="152"/>
    </row>
    <row r="31" spans="1:9" ht="15.75">
      <c r="A31" s="145"/>
      <c r="B31" s="148"/>
      <c r="C31" s="138" t="s">
        <v>234</v>
      </c>
      <c r="D31" s="138"/>
      <c r="E31" s="162"/>
      <c r="F31" s="162"/>
      <c r="G31" s="150"/>
      <c r="H31" s="163"/>
      <c r="I31" s="140"/>
    </row>
    <row r="32" spans="1:9" ht="15.75">
      <c r="A32" s="145"/>
      <c r="B32" s="148"/>
      <c r="C32" s="457" t="s">
        <v>221</v>
      </c>
      <c r="D32" s="457"/>
      <c r="E32" s="166" t="s">
        <v>235</v>
      </c>
      <c r="F32" s="150"/>
      <c r="G32" s="150"/>
      <c r="H32" s="163"/>
      <c r="I32" s="140"/>
    </row>
    <row r="33" spans="1:9" ht="15">
      <c r="A33" s="145"/>
      <c r="B33" s="148"/>
      <c r="C33" s="169"/>
      <c r="D33" s="147"/>
      <c r="E33" s="140"/>
      <c r="F33" s="140"/>
      <c r="G33" s="140"/>
      <c r="H33" s="140"/>
      <c r="I33" s="140"/>
    </row>
    <row r="34" spans="1:9" ht="15">
      <c r="A34" s="145"/>
      <c r="B34" s="145" t="s">
        <v>236</v>
      </c>
      <c r="C34" s="146" t="s">
        <v>237</v>
      </c>
      <c r="D34" s="147"/>
      <c r="E34" s="140"/>
      <c r="F34" s="140"/>
      <c r="G34" s="140"/>
      <c r="H34" s="140"/>
      <c r="I34" s="140"/>
    </row>
    <row r="35" spans="1:10" ht="15">
      <c r="A35" s="170"/>
      <c r="B35" s="171"/>
      <c r="C35" s="172" t="s">
        <v>238</v>
      </c>
      <c r="D35" s="140" t="s">
        <v>239</v>
      </c>
      <c r="E35" s="146"/>
      <c r="F35" s="146"/>
      <c r="G35" s="146"/>
      <c r="H35" s="146"/>
      <c r="I35" s="146"/>
      <c r="J35" s="146"/>
    </row>
    <row r="36" spans="1:9" ht="15">
      <c r="A36" s="140"/>
      <c r="B36" s="171"/>
      <c r="C36" s="140" t="s">
        <v>240</v>
      </c>
      <c r="D36" s="173"/>
      <c r="E36" s="174"/>
      <c r="F36" s="174"/>
      <c r="G36" s="174"/>
      <c r="H36" s="174"/>
      <c r="I36" s="175"/>
    </row>
    <row r="37" spans="1:9" ht="15.75" thickBot="1">
      <c r="A37" s="140"/>
      <c r="B37" s="171"/>
      <c r="C37" s="166"/>
      <c r="D37" s="176"/>
      <c r="E37" s="176"/>
      <c r="F37" s="176"/>
      <c r="G37" s="177"/>
      <c r="H37" s="177"/>
      <c r="I37" s="177"/>
    </row>
    <row r="38" spans="1:10" ht="15">
      <c r="A38" s="140"/>
      <c r="B38" s="171"/>
      <c r="C38" s="466" t="str">
        <f>A12</f>
        <v>Žďár nad Sázavou - rekonstrukce ulice Nádražní</v>
      </c>
      <c r="D38" s="467"/>
      <c r="E38" s="467"/>
      <c r="F38" s="468"/>
      <c r="G38" s="472" t="s">
        <v>241</v>
      </c>
      <c r="H38" s="473"/>
      <c r="I38" s="473"/>
      <c r="J38" s="474"/>
    </row>
    <row r="39" spans="1:10" ht="15">
      <c r="A39" s="140"/>
      <c r="B39" s="171"/>
      <c r="C39" s="469"/>
      <c r="D39" s="470"/>
      <c r="E39" s="470"/>
      <c r="F39" s="471"/>
      <c r="G39" s="178" t="s">
        <v>75</v>
      </c>
      <c r="H39" s="178" t="s">
        <v>242</v>
      </c>
      <c r="I39" s="178" t="s">
        <v>243</v>
      </c>
      <c r="J39" s="179" t="s">
        <v>244</v>
      </c>
    </row>
    <row r="40" spans="1:10" ht="15">
      <c r="A40" s="180"/>
      <c r="B40" s="181"/>
      <c r="C40" s="182" t="s">
        <v>245</v>
      </c>
      <c r="D40" s="475" t="s">
        <v>670</v>
      </c>
      <c r="E40" s="476"/>
      <c r="F40" s="477"/>
      <c r="G40" s="183" t="s">
        <v>247</v>
      </c>
      <c r="H40" s="184" t="s">
        <v>52</v>
      </c>
      <c r="I40" s="185">
        <v>47300</v>
      </c>
      <c r="J40" s="186">
        <f>H40*I40</f>
        <v>47300</v>
      </c>
    </row>
    <row r="41" spans="1:10" ht="15">
      <c r="A41" s="140"/>
      <c r="B41" s="171"/>
      <c r="C41" s="478" t="s">
        <v>251</v>
      </c>
      <c r="D41" s="479"/>
      <c r="E41" s="479"/>
      <c r="F41" s="479"/>
      <c r="G41" s="479"/>
      <c r="H41" s="479"/>
      <c r="I41" s="480"/>
      <c r="J41" s="187">
        <f>SUM(J40:J40)</f>
        <v>47300</v>
      </c>
    </row>
    <row r="42" spans="1:10" ht="15">
      <c r="A42" s="140"/>
      <c r="B42" s="171"/>
      <c r="C42" s="481" t="s">
        <v>252</v>
      </c>
      <c r="D42" s="482"/>
      <c r="E42" s="482"/>
      <c r="F42" s="482"/>
      <c r="G42" s="482"/>
      <c r="H42" s="482"/>
      <c r="I42" s="483"/>
      <c r="J42" s="188">
        <f>J41*0.21</f>
        <v>9933</v>
      </c>
    </row>
    <row r="43" spans="1:10" ht="15.75" thickBot="1">
      <c r="A43" s="140"/>
      <c r="B43" s="171"/>
      <c r="C43" s="462" t="s">
        <v>253</v>
      </c>
      <c r="D43" s="463"/>
      <c r="E43" s="463"/>
      <c r="F43" s="463"/>
      <c r="G43" s="463"/>
      <c r="H43" s="463"/>
      <c r="I43" s="464"/>
      <c r="J43" s="189">
        <f>SUM(J41:J42)</f>
        <v>57233</v>
      </c>
    </row>
    <row r="44" spans="1:9" ht="15">
      <c r="A44" s="140"/>
      <c r="B44" s="171"/>
      <c r="C44" s="166"/>
      <c r="D44" s="176"/>
      <c r="E44" s="176"/>
      <c r="F44" s="176"/>
      <c r="G44" s="177"/>
      <c r="H44" s="177"/>
      <c r="I44" s="177"/>
    </row>
    <row r="45" spans="1:9" ht="15">
      <c r="A45" s="140"/>
      <c r="B45" s="190"/>
      <c r="C45" s="191"/>
      <c r="D45" s="192"/>
      <c r="E45" s="192"/>
      <c r="F45" s="192"/>
      <c r="G45" s="193"/>
      <c r="H45" s="193"/>
      <c r="I45" s="193"/>
    </row>
    <row r="46" spans="1:9" ht="15">
      <c r="A46" s="140"/>
      <c r="B46" s="140" t="s">
        <v>254</v>
      </c>
      <c r="C46" s="194"/>
      <c r="D46" s="147"/>
      <c r="E46" s="195"/>
      <c r="F46" s="196">
        <v>43998</v>
      </c>
      <c r="G46" s="196"/>
      <c r="H46" s="196"/>
      <c r="I46" s="140"/>
    </row>
    <row r="47" spans="1:9" ht="15">
      <c r="A47" s="140"/>
      <c r="B47" s="140"/>
      <c r="C47" s="194"/>
      <c r="D47" s="147"/>
      <c r="E47" s="195"/>
      <c r="F47" s="196"/>
      <c r="G47" s="196"/>
      <c r="H47" s="196"/>
      <c r="I47" s="140"/>
    </row>
    <row r="48" spans="1:9" ht="15">
      <c r="A48" s="140"/>
      <c r="B48" s="140"/>
      <c r="C48" s="194"/>
      <c r="D48" s="147"/>
      <c r="E48" s="195"/>
      <c r="F48" s="196"/>
      <c r="G48" s="196"/>
      <c r="H48" s="196"/>
      <c r="I48" s="140"/>
    </row>
    <row r="49" spans="1:9" ht="15">
      <c r="A49" s="140"/>
      <c r="B49" s="140"/>
      <c r="C49" s="194"/>
      <c r="D49" s="147"/>
      <c r="E49" s="195"/>
      <c r="F49" s="196"/>
      <c r="G49" s="196"/>
      <c r="H49" s="196"/>
      <c r="I49" s="140"/>
    </row>
    <row r="50" spans="1:9" ht="15">
      <c r="A50" s="140"/>
      <c r="B50" s="140"/>
      <c r="C50" s="194"/>
      <c r="D50" s="147"/>
      <c r="E50" s="195"/>
      <c r="F50" s="196"/>
      <c r="G50" s="196"/>
      <c r="H50" s="196"/>
      <c r="I50" s="140"/>
    </row>
    <row r="51" spans="1:9" ht="15">
      <c r="A51" s="140"/>
      <c r="B51" s="140"/>
      <c r="C51" s="194"/>
      <c r="D51" s="147"/>
      <c r="E51" s="147"/>
      <c r="F51" s="147"/>
      <c r="G51" s="147"/>
      <c r="H51" s="147"/>
      <c r="I51" s="140"/>
    </row>
    <row r="52" spans="1:9" ht="15">
      <c r="A52" s="140"/>
      <c r="B52" s="140"/>
      <c r="C52" s="194"/>
      <c r="D52" s="147"/>
      <c r="E52" s="147"/>
      <c r="F52" s="147"/>
      <c r="G52" s="147"/>
      <c r="H52" s="147"/>
      <c r="I52" s="140"/>
    </row>
    <row r="53" spans="1:10" ht="15">
      <c r="A53" s="140"/>
      <c r="B53" s="140"/>
      <c r="C53" s="140"/>
      <c r="D53" s="140"/>
      <c r="E53" s="140"/>
      <c r="F53" s="140"/>
      <c r="G53" s="197"/>
      <c r="H53" s="198"/>
      <c r="I53" s="198"/>
      <c r="J53" s="198"/>
    </row>
    <row r="54" spans="2:10" ht="15">
      <c r="B54" s="140"/>
      <c r="C54" s="140"/>
      <c r="D54" s="140"/>
      <c r="E54" s="140"/>
      <c r="F54" s="140"/>
      <c r="G54" s="199"/>
      <c r="H54" s="465"/>
      <c r="I54" s="465"/>
      <c r="J54" s="465"/>
    </row>
  </sheetData>
  <sheetProtection/>
  <mergeCells count="25">
    <mergeCell ref="C43:I43"/>
    <mergeCell ref="H54:J54"/>
    <mergeCell ref="C38:F39"/>
    <mergeCell ref="G38:J38"/>
    <mergeCell ref="D40:F40"/>
    <mergeCell ref="C41:I41"/>
    <mergeCell ref="C42:I42"/>
    <mergeCell ref="C28:D28"/>
    <mergeCell ref="C29:D29"/>
    <mergeCell ref="E29:F29"/>
    <mergeCell ref="C30:D30"/>
    <mergeCell ref="E30:G30"/>
    <mergeCell ref="C32:D32"/>
    <mergeCell ref="C20:D20"/>
    <mergeCell ref="C21:D21"/>
    <mergeCell ref="C22:D22"/>
    <mergeCell ref="E22:F22"/>
    <mergeCell ref="C26:D26"/>
    <mergeCell ref="C27:D27"/>
    <mergeCell ref="A8:J8"/>
    <mergeCell ref="A10:J10"/>
    <mergeCell ref="A11:J11"/>
    <mergeCell ref="A12:J12"/>
    <mergeCell ref="A13:J13"/>
    <mergeCell ref="C19:D19"/>
  </mergeCells>
  <hyperlinks>
    <hyperlink ref="E30" r:id="rId1" display="1zpv@1zpv.cz"/>
  </hyperlinks>
  <printOptions/>
  <pageMargins left="0.7" right="0.7" top="0.787401575" bottom="0.787401575" header="0.3" footer="0.3"/>
  <pageSetup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0"/>
  <sheetViews>
    <sheetView view="pageBreakPreview" zoomScale="60" zoomScalePageLayoutView="0" workbookViewId="0" topLeftCell="A57">
      <selection activeCell="C72" sqref="C72"/>
    </sheetView>
  </sheetViews>
  <sheetFormatPr defaultColWidth="9.140625" defaultRowHeight="15"/>
  <cols>
    <col min="1" max="1" width="4.140625" style="0" customWidth="1"/>
    <col min="2" max="2" width="14.7109375" style="0" customWidth="1"/>
    <col min="3" max="3" width="61.7109375" style="0" customWidth="1"/>
    <col min="4" max="4" width="5.8515625" style="0" customWidth="1"/>
    <col min="5" max="5" width="10.421875" style="0" customWidth="1"/>
    <col min="6" max="6" width="10.00390625" style="0" customWidth="1"/>
    <col min="7" max="7" width="13.421875" style="0" customWidth="1"/>
  </cols>
  <sheetData>
    <row r="1" spans="1:7" ht="15.75">
      <c r="A1" s="445" t="s">
        <v>68</v>
      </c>
      <c r="B1" s="445"/>
      <c r="C1" s="445"/>
      <c r="D1" s="445"/>
      <c r="E1" s="445"/>
      <c r="F1" s="445"/>
      <c r="G1" s="445"/>
    </row>
    <row r="2" spans="1:7" ht="15">
      <c r="A2" s="91" t="s">
        <v>69</v>
      </c>
      <c r="B2" s="87" t="s">
        <v>2</v>
      </c>
      <c r="C2" s="446" t="s">
        <v>3</v>
      </c>
      <c r="D2" s="447"/>
      <c r="E2" s="447"/>
      <c r="F2" s="447"/>
      <c r="G2" s="448"/>
    </row>
    <row r="3" spans="1:7" ht="15">
      <c r="A3" s="91" t="s">
        <v>70</v>
      </c>
      <c r="B3" s="87" t="s">
        <v>5</v>
      </c>
      <c r="C3" s="446" t="s">
        <v>6</v>
      </c>
      <c r="D3" s="447"/>
      <c r="E3" s="447"/>
      <c r="F3" s="447"/>
      <c r="G3" s="448"/>
    </row>
    <row r="4" spans="1:7" ht="15">
      <c r="A4" s="92" t="s">
        <v>71</v>
      </c>
      <c r="B4" s="93" t="s">
        <v>8</v>
      </c>
      <c r="C4" s="449" t="s">
        <v>6</v>
      </c>
      <c r="D4" s="450"/>
      <c r="E4" s="450"/>
      <c r="F4" s="450"/>
      <c r="G4" s="451"/>
    </row>
    <row r="5" spans="1:7" ht="15">
      <c r="A5" s="2"/>
      <c r="B5" s="2"/>
      <c r="C5" s="2"/>
      <c r="D5" s="6"/>
      <c r="E5" s="2"/>
      <c r="F5" s="2"/>
      <c r="G5" s="2"/>
    </row>
    <row r="6" spans="1:7" ht="15">
      <c r="A6" s="95" t="s">
        <v>72</v>
      </c>
      <c r="B6" s="97" t="s">
        <v>73</v>
      </c>
      <c r="C6" s="97" t="s">
        <v>74</v>
      </c>
      <c r="D6" s="96" t="s">
        <v>75</v>
      </c>
      <c r="E6" s="95" t="s">
        <v>76</v>
      </c>
      <c r="F6" s="94" t="s">
        <v>77</v>
      </c>
      <c r="G6" s="95" t="s">
        <v>33</v>
      </c>
    </row>
    <row r="7" spans="1:7" ht="15">
      <c r="A7" s="88"/>
      <c r="B7" s="89"/>
      <c r="C7" s="89"/>
      <c r="D7" s="90"/>
      <c r="E7" s="98"/>
      <c r="F7" s="99"/>
      <c r="G7" s="99"/>
    </row>
    <row r="8" spans="1:7" ht="15">
      <c r="A8" s="109" t="s">
        <v>78</v>
      </c>
      <c r="B8" s="110" t="s">
        <v>52</v>
      </c>
      <c r="C8" s="126" t="s">
        <v>53</v>
      </c>
      <c r="D8" s="111"/>
      <c r="E8" s="112"/>
      <c r="F8" s="113"/>
      <c r="G8" s="113">
        <f>G9+G10+G11+G13+G15+G17+G19+G22+G25+G28+G32+G36+G39+G42+G44+G47+G49+G52+G54+G56+G60</f>
        <v>88045.57666</v>
      </c>
    </row>
    <row r="9" spans="1:7" ht="22.5">
      <c r="A9" s="119">
        <v>1</v>
      </c>
      <c r="B9" s="120" t="s">
        <v>79</v>
      </c>
      <c r="C9" s="127" t="s">
        <v>80</v>
      </c>
      <c r="D9" s="121" t="s">
        <v>81</v>
      </c>
      <c r="E9" s="122">
        <v>32.4</v>
      </c>
      <c r="F9" s="123">
        <v>22.27</v>
      </c>
      <c r="G9" s="124">
        <f>E9*F9</f>
        <v>721.548</v>
      </c>
    </row>
    <row r="10" spans="1:7" ht="22.5">
      <c r="A10" s="119">
        <v>2</v>
      </c>
      <c r="B10" s="120" t="s">
        <v>82</v>
      </c>
      <c r="C10" s="127" t="s">
        <v>83</v>
      </c>
      <c r="D10" s="121" t="s">
        <v>81</v>
      </c>
      <c r="E10" s="122">
        <v>32.4</v>
      </c>
      <c r="F10" s="123">
        <v>42.05</v>
      </c>
      <c r="G10" s="124">
        <f>E10*F10</f>
        <v>1362.4199999999998</v>
      </c>
    </row>
    <row r="11" spans="1:7" ht="22.5">
      <c r="A11" s="114">
        <v>3</v>
      </c>
      <c r="B11" s="115" t="s">
        <v>84</v>
      </c>
      <c r="C11" s="128" t="s">
        <v>85</v>
      </c>
      <c r="D11" s="116" t="s">
        <v>81</v>
      </c>
      <c r="E11" s="117">
        <v>32.4</v>
      </c>
      <c r="F11" s="118">
        <v>66.91</v>
      </c>
      <c r="G11" s="124">
        <f>E11*F11</f>
        <v>2167.884</v>
      </c>
    </row>
    <row r="12" spans="1:7" ht="15">
      <c r="A12" s="104"/>
      <c r="B12" s="105"/>
      <c r="C12" s="129" t="s">
        <v>86</v>
      </c>
      <c r="D12" s="107"/>
      <c r="E12" s="108">
        <v>32.4</v>
      </c>
      <c r="F12" s="106"/>
      <c r="G12" s="106"/>
    </row>
    <row r="13" spans="1:7" ht="15">
      <c r="A13" s="114">
        <v>4</v>
      </c>
      <c r="B13" s="115" t="s">
        <v>87</v>
      </c>
      <c r="C13" s="128" t="s">
        <v>88</v>
      </c>
      <c r="D13" s="116" t="s">
        <v>89</v>
      </c>
      <c r="E13" s="117">
        <v>14</v>
      </c>
      <c r="F13" s="118">
        <v>90.47</v>
      </c>
      <c r="G13" s="124">
        <f>E13*F13</f>
        <v>1266.58</v>
      </c>
    </row>
    <row r="14" spans="1:7" ht="15">
      <c r="A14" s="104"/>
      <c r="B14" s="105"/>
      <c r="C14" s="440" t="s">
        <v>90</v>
      </c>
      <c r="D14" s="441"/>
      <c r="E14" s="441"/>
      <c r="F14" s="441"/>
      <c r="G14" s="441"/>
    </row>
    <row r="15" spans="1:7" ht="22.5">
      <c r="A15" s="114">
        <v>5</v>
      </c>
      <c r="B15" s="115" t="s">
        <v>91</v>
      </c>
      <c r="C15" s="128" t="s">
        <v>92</v>
      </c>
      <c r="D15" s="116" t="s">
        <v>89</v>
      </c>
      <c r="E15" s="117">
        <v>1.2</v>
      </c>
      <c r="F15" s="118">
        <v>368.85</v>
      </c>
      <c r="G15" s="124">
        <f>E15*F15</f>
        <v>442.62</v>
      </c>
    </row>
    <row r="16" spans="1:7" ht="27.75" customHeight="1">
      <c r="A16" s="104"/>
      <c r="B16" s="105"/>
      <c r="C16" s="440" t="s">
        <v>93</v>
      </c>
      <c r="D16" s="441"/>
      <c r="E16" s="441"/>
      <c r="F16" s="441"/>
      <c r="G16" s="441"/>
    </row>
    <row r="17" spans="1:7" ht="22.5">
      <c r="A17" s="114">
        <v>6</v>
      </c>
      <c r="B17" s="115" t="s">
        <v>94</v>
      </c>
      <c r="C17" s="128" t="s">
        <v>95</v>
      </c>
      <c r="D17" s="116" t="s">
        <v>89</v>
      </c>
      <c r="E17" s="117">
        <v>1.2</v>
      </c>
      <c r="F17" s="118">
        <v>471.75</v>
      </c>
      <c r="G17" s="124">
        <f>E17*F17</f>
        <v>566.1</v>
      </c>
    </row>
    <row r="18" spans="1:7" ht="30" customHeight="1">
      <c r="A18" s="104"/>
      <c r="B18" s="105"/>
      <c r="C18" s="440" t="s">
        <v>93</v>
      </c>
      <c r="D18" s="441"/>
      <c r="E18" s="441"/>
      <c r="F18" s="441"/>
      <c r="G18" s="441"/>
    </row>
    <row r="19" spans="1:7" ht="15">
      <c r="A19" s="114">
        <v>7</v>
      </c>
      <c r="B19" s="115" t="s">
        <v>96</v>
      </c>
      <c r="C19" s="128" t="s">
        <v>97</v>
      </c>
      <c r="D19" s="116" t="s">
        <v>89</v>
      </c>
      <c r="E19" s="117">
        <v>9.6</v>
      </c>
      <c r="F19" s="118">
        <v>290.31</v>
      </c>
      <c r="G19" s="124">
        <f>E19*F19</f>
        <v>2786.976</v>
      </c>
    </row>
    <row r="20" spans="1:7" ht="24" customHeight="1">
      <c r="A20" s="104"/>
      <c r="B20" s="105"/>
      <c r="C20" s="444" t="s">
        <v>93</v>
      </c>
      <c r="D20" s="444"/>
      <c r="E20" s="444"/>
      <c r="F20" s="444"/>
      <c r="G20" s="86"/>
    </row>
    <row r="21" spans="1:7" ht="15">
      <c r="A21" s="104"/>
      <c r="B21" s="105"/>
      <c r="C21" s="129" t="s">
        <v>98</v>
      </c>
      <c r="D21" s="107"/>
      <c r="E21" s="108">
        <v>9.6</v>
      </c>
      <c r="F21" s="106"/>
      <c r="G21" s="106"/>
    </row>
    <row r="22" spans="1:7" ht="15">
      <c r="A22" s="114">
        <v>8</v>
      </c>
      <c r="B22" s="115" t="s">
        <v>99</v>
      </c>
      <c r="C22" s="128" t="s">
        <v>100</v>
      </c>
      <c r="D22" s="116" t="s">
        <v>101</v>
      </c>
      <c r="E22" s="117">
        <v>31.2</v>
      </c>
      <c r="F22" s="118">
        <v>638.48</v>
      </c>
      <c r="G22" s="124">
        <f>E22*F22</f>
        <v>19920.576</v>
      </c>
    </row>
    <row r="23" spans="1:7" ht="15">
      <c r="A23" s="104"/>
      <c r="B23" s="105"/>
      <c r="C23" s="440" t="s">
        <v>102</v>
      </c>
      <c r="D23" s="441"/>
      <c r="E23" s="441"/>
      <c r="F23" s="441"/>
      <c r="G23" s="441"/>
    </row>
    <row r="24" spans="1:7" ht="15">
      <c r="A24" s="104"/>
      <c r="B24" s="105"/>
      <c r="C24" s="129" t="s">
        <v>103</v>
      </c>
      <c r="D24" s="107"/>
      <c r="E24" s="108">
        <v>31.2</v>
      </c>
      <c r="F24" s="106"/>
      <c r="G24" s="106"/>
    </row>
    <row r="25" spans="1:7" ht="22.5">
      <c r="A25" s="114">
        <v>9</v>
      </c>
      <c r="B25" s="115" t="s">
        <v>104</v>
      </c>
      <c r="C25" s="128" t="s">
        <v>105</v>
      </c>
      <c r="D25" s="116" t="s">
        <v>101</v>
      </c>
      <c r="E25" s="117">
        <v>1.86</v>
      </c>
      <c r="F25" s="118">
        <v>7118.47</v>
      </c>
      <c r="G25" s="124">
        <f>E25*F25</f>
        <v>13240.354200000002</v>
      </c>
    </row>
    <row r="26" spans="1:7" ht="15">
      <c r="A26" s="104"/>
      <c r="B26" s="105"/>
      <c r="C26" s="440" t="s">
        <v>106</v>
      </c>
      <c r="D26" s="441"/>
      <c r="E26" s="441"/>
      <c r="F26" s="441"/>
      <c r="G26" s="441"/>
    </row>
    <row r="27" spans="1:7" ht="15">
      <c r="A27" s="104"/>
      <c r="B27" s="105"/>
      <c r="C27" s="129" t="s">
        <v>107</v>
      </c>
      <c r="D27" s="107"/>
      <c r="E27" s="108">
        <v>1.86</v>
      </c>
      <c r="F27" s="106"/>
      <c r="G27" s="106"/>
    </row>
    <row r="28" spans="1:7" ht="15">
      <c r="A28" s="114">
        <v>10</v>
      </c>
      <c r="B28" s="115" t="s">
        <v>108</v>
      </c>
      <c r="C28" s="128" t="s">
        <v>109</v>
      </c>
      <c r="D28" s="116" t="s">
        <v>101</v>
      </c>
      <c r="E28" s="117">
        <v>35.856</v>
      </c>
      <c r="F28" s="118">
        <v>157.58</v>
      </c>
      <c r="G28" s="124">
        <f>E28*F28</f>
        <v>5650.188480000001</v>
      </c>
    </row>
    <row r="29" spans="1:7" ht="35.25" customHeight="1">
      <c r="A29" s="104"/>
      <c r="B29" s="105"/>
      <c r="C29" s="440" t="s">
        <v>110</v>
      </c>
      <c r="D29" s="441"/>
      <c r="E29" s="441"/>
      <c r="F29" s="441"/>
      <c r="G29" s="441"/>
    </row>
    <row r="30" spans="1:7" ht="15">
      <c r="A30" s="104"/>
      <c r="B30" s="105"/>
      <c r="C30" s="129" t="s">
        <v>111</v>
      </c>
      <c r="D30" s="107"/>
      <c r="E30" s="108">
        <v>54</v>
      </c>
      <c r="F30" s="106"/>
      <c r="G30" s="106"/>
    </row>
    <row r="31" spans="1:7" ht="15">
      <c r="A31" s="104"/>
      <c r="B31" s="105"/>
      <c r="C31" s="129" t="s">
        <v>112</v>
      </c>
      <c r="D31" s="107"/>
      <c r="E31" s="108">
        <v>-18.144</v>
      </c>
      <c r="F31" s="106"/>
      <c r="G31" s="106"/>
    </row>
    <row r="32" spans="1:7" ht="15">
      <c r="A32" s="114">
        <v>11</v>
      </c>
      <c r="B32" s="115" t="s">
        <v>113</v>
      </c>
      <c r="C32" s="128" t="s">
        <v>114</v>
      </c>
      <c r="D32" s="116" t="s">
        <v>101</v>
      </c>
      <c r="E32" s="117">
        <v>39.96</v>
      </c>
      <c r="F32" s="118">
        <v>342.5</v>
      </c>
      <c r="G32" s="124">
        <f>E32*F32</f>
        <v>13686.300000000001</v>
      </c>
    </row>
    <row r="33" spans="1:7" ht="39" customHeight="1">
      <c r="A33" s="104"/>
      <c r="B33" s="105"/>
      <c r="C33" s="440" t="s">
        <v>110</v>
      </c>
      <c r="D33" s="441"/>
      <c r="E33" s="441"/>
      <c r="F33" s="441"/>
      <c r="G33" s="441"/>
    </row>
    <row r="34" spans="1:7" ht="15">
      <c r="A34" s="104"/>
      <c r="B34" s="105"/>
      <c r="C34" s="129" t="s">
        <v>115</v>
      </c>
      <c r="D34" s="107"/>
      <c r="E34" s="108">
        <v>93.96</v>
      </c>
      <c r="F34" s="106"/>
      <c r="G34" s="106"/>
    </row>
    <row r="35" spans="1:7" ht="15">
      <c r="A35" s="104"/>
      <c r="B35" s="105"/>
      <c r="C35" s="129" t="s">
        <v>116</v>
      </c>
      <c r="D35" s="107"/>
      <c r="E35" s="108">
        <v>-54</v>
      </c>
      <c r="F35" s="106"/>
      <c r="G35" s="106"/>
    </row>
    <row r="36" spans="1:7" ht="15">
      <c r="A36" s="114">
        <v>12</v>
      </c>
      <c r="B36" s="115" t="s">
        <v>117</v>
      </c>
      <c r="C36" s="128" t="s">
        <v>118</v>
      </c>
      <c r="D36" s="116" t="s">
        <v>101</v>
      </c>
      <c r="E36" s="117">
        <v>1.08</v>
      </c>
      <c r="F36" s="118">
        <v>3469.5</v>
      </c>
      <c r="G36" s="124">
        <f>E36*F36</f>
        <v>3747.0600000000004</v>
      </c>
    </row>
    <row r="37" spans="1:7" ht="15">
      <c r="A37" s="104"/>
      <c r="B37" s="105"/>
      <c r="C37" s="440" t="s">
        <v>119</v>
      </c>
      <c r="D37" s="441"/>
      <c r="E37" s="441"/>
      <c r="F37" s="441"/>
      <c r="G37" s="441"/>
    </row>
    <row r="38" spans="1:7" ht="15">
      <c r="A38" s="104"/>
      <c r="B38" s="105"/>
      <c r="C38" s="129" t="s">
        <v>120</v>
      </c>
      <c r="D38" s="107"/>
      <c r="E38" s="108">
        <v>1.08</v>
      </c>
      <c r="F38" s="106"/>
      <c r="G38" s="106"/>
    </row>
    <row r="39" spans="1:7" ht="22.5">
      <c r="A39" s="114">
        <v>13</v>
      </c>
      <c r="B39" s="115" t="s">
        <v>121</v>
      </c>
      <c r="C39" s="128" t="s">
        <v>122</v>
      </c>
      <c r="D39" s="116" t="s">
        <v>81</v>
      </c>
      <c r="E39" s="117">
        <v>156.6</v>
      </c>
      <c r="F39" s="118">
        <v>4.97</v>
      </c>
      <c r="G39" s="124">
        <f>E39*F39</f>
        <v>778.3019999999999</v>
      </c>
    </row>
    <row r="40" spans="1:7" ht="15">
      <c r="A40" s="104"/>
      <c r="B40" s="105"/>
      <c r="C40" s="440" t="s">
        <v>123</v>
      </c>
      <c r="D40" s="441"/>
      <c r="E40" s="441"/>
      <c r="F40" s="441"/>
      <c r="G40" s="441"/>
    </row>
    <row r="41" spans="1:7" ht="15">
      <c r="A41" s="104"/>
      <c r="B41" s="105"/>
      <c r="C41" s="129" t="s">
        <v>124</v>
      </c>
      <c r="D41" s="107"/>
      <c r="E41" s="108">
        <v>156.6</v>
      </c>
      <c r="F41" s="106"/>
      <c r="G41" s="106"/>
    </row>
    <row r="42" spans="1:7" ht="15">
      <c r="A42" s="114">
        <v>14</v>
      </c>
      <c r="B42" s="115" t="s">
        <v>125</v>
      </c>
      <c r="C42" s="128" t="s">
        <v>126</v>
      </c>
      <c r="D42" s="116" t="s">
        <v>81</v>
      </c>
      <c r="E42" s="117">
        <v>156.6</v>
      </c>
      <c r="F42" s="118">
        <v>1.99</v>
      </c>
      <c r="G42" s="124">
        <f>E42*F42</f>
        <v>311.634</v>
      </c>
    </row>
    <row r="43" spans="1:7" ht="15">
      <c r="A43" s="104"/>
      <c r="B43" s="105"/>
      <c r="C43" s="440" t="s">
        <v>127</v>
      </c>
      <c r="D43" s="441"/>
      <c r="E43" s="441"/>
      <c r="F43" s="441"/>
      <c r="G43" s="441"/>
    </row>
    <row r="44" spans="1:7" ht="15">
      <c r="A44" s="114">
        <v>15</v>
      </c>
      <c r="B44" s="115" t="s">
        <v>128</v>
      </c>
      <c r="C44" s="128" t="s">
        <v>129</v>
      </c>
      <c r="D44" s="116" t="s">
        <v>101</v>
      </c>
      <c r="E44" s="117">
        <v>41.6988</v>
      </c>
      <c r="F44" s="118">
        <v>197.35</v>
      </c>
      <c r="G44" s="124">
        <f>E44*F44</f>
        <v>8229.258179999999</v>
      </c>
    </row>
    <row r="45" spans="1:7" ht="15">
      <c r="A45" s="104"/>
      <c r="B45" s="105"/>
      <c r="C45" s="440" t="s">
        <v>130</v>
      </c>
      <c r="D45" s="441"/>
      <c r="E45" s="441"/>
      <c r="F45" s="441"/>
      <c r="G45" s="441"/>
    </row>
    <row r="46" spans="1:7" ht="15">
      <c r="A46" s="104"/>
      <c r="B46" s="105"/>
      <c r="C46" s="129" t="s">
        <v>131</v>
      </c>
      <c r="D46" s="107"/>
      <c r="E46" s="108">
        <v>41.6988</v>
      </c>
      <c r="F46" s="106"/>
      <c r="G46" s="106"/>
    </row>
    <row r="47" spans="1:7" ht="15">
      <c r="A47" s="114">
        <v>16</v>
      </c>
      <c r="B47" s="115" t="s">
        <v>132</v>
      </c>
      <c r="C47" s="128" t="s">
        <v>133</v>
      </c>
      <c r="D47" s="116" t="s">
        <v>101</v>
      </c>
      <c r="E47" s="117">
        <v>1.86</v>
      </c>
      <c r="F47" s="118">
        <v>172</v>
      </c>
      <c r="G47" s="124">
        <f>E47*F47</f>
        <v>319.92</v>
      </c>
    </row>
    <row r="48" spans="1:7" ht="15">
      <c r="A48" s="104"/>
      <c r="B48" s="105"/>
      <c r="C48" s="440" t="s">
        <v>130</v>
      </c>
      <c r="D48" s="441"/>
      <c r="E48" s="441"/>
      <c r="F48" s="441"/>
      <c r="G48" s="441"/>
    </row>
    <row r="49" spans="1:7" ht="22.5">
      <c r="A49" s="114">
        <v>17</v>
      </c>
      <c r="B49" s="115" t="s">
        <v>134</v>
      </c>
      <c r="C49" s="128" t="s">
        <v>135</v>
      </c>
      <c r="D49" s="116" t="s">
        <v>101</v>
      </c>
      <c r="E49" s="117">
        <v>12.6</v>
      </c>
      <c r="F49" s="118">
        <v>174.98</v>
      </c>
      <c r="G49" s="124">
        <f>E49*F49</f>
        <v>2204.7479999999996</v>
      </c>
    </row>
    <row r="50" spans="1:7" ht="15">
      <c r="A50" s="104"/>
      <c r="B50" s="105"/>
      <c r="C50" s="440" t="s">
        <v>136</v>
      </c>
      <c r="D50" s="441"/>
      <c r="E50" s="441"/>
      <c r="F50" s="441"/>
      <c r="G50" s="441"/>
    </row>
    <row r="51" spans="1:7" ht="15">
      <c r="A51" s="104"/>
      <c r="B51" s="105"/>
      <c r="C51" s="129" t="s">
        <v>137</v>
      </c>
      <c r="D51" s="107"/>
      <c r="E51" s="108">
        <v>12.6</v>
      </c>
      <c r="F51" s="106"/>
      <c r="G51" s="106"/>
    </row>
    <row r="52" spans="1:7" ht="22.5">
      <c r="A52" s="114">
        <v>18</v>
      </c>
      <c r="B52" s="115" t="s">
        <v>138</v>
      </c>
      <c r="C52" s="128" t="s">
        <v>139</v>
      </c>
      <c r="D52" s="116" t="s">
        <v>101</v>
      </c>
      <c r="E52" s="117">
        <v>1.86</v>
      </c>
      <c r="F52" s="118">
        <v>196.85</v>
      </c>
      <c r="G52" s="124">
        <f>E52*F52</f>
        <v>366.141</v>
      </c>
    </row>
    <row r="53" spans="1:7" ht="15">
      <c r="A53" s="104"/>
      <c r="B53" s="105"/>
      <c r="C53" s="440" t="s">
        <v>136</v>
      </c>
      <c r="D53" s="441"/>
      <c r="E53" s="441"/>
      <c r="F53" s="441"/>
      <c r="G53" s="441"/>
    </row>
    <row r="54" spans="1:7" ht="15">
      <c r="A54" s="114">
        <v>19</v>
      </c>
      <c r="B54" s="115" t="s">
        <v>140</v>
      </c>
      <c r="C54" s="128" t="s">
        <v>141</v>
      </c>
      <c r="D54" s="116" t="s">
        <v>101</v>
      </c>
      <c r="E54" s="117">
        <v>12.6</v>
      </c>
      <c r="F54" s="118">
        <v>26.15</v>
      </c>
      <c r="G54" s="124">
        <f>E54*F54</f>
        <v>329.48999999999995</v>
      </c>
    </row>
    <row r="55" spans="1:7" ht="15">
      <c r="A55" s="104"/>
      <c r="B55" s="105"/>
      <c r="C55" s="440" t="s">
        <v>142</v>
      </c>
      <c r="D55" s="441"/>
      <c r="E55" s="441"/>
      <c r="F55" s="441"/>
      <c r="G55" s="441"/>
    </row>
    <row r="56" spans="1:7" ht="22.5">
      <c r="A56" s="114">
        <v>20</v>
      </c>
      <c r="B56" s="115" t="s">
        <v>143</v>
      </c>
      <c r="C56" s="128" t="s">
        <v>144</v>
      </c>
      <c r="D56" s="116" t="s">
        <v>101</v>
      </c>
      <c r="E56" s="117">
        <v>63.216</v>
      </c>
      <c r="F56" s="118">
        <v>120.3</v>
      </c>
      <c r="G56" s="124">
        <f>E56*F56</f>
        <v>7604.8848</v>
      </c>
    </row>
    <row r="57" spans="1:7" ht="15">
      <c r="A57" s="104"/>
      <c r="B57" s="105"/>
      <c r="C57" s="440" t="s">
        <v>145</v>
      </c>
      <c r="D57" s="441"/>
      <c r="E57" s="441"/>
      <c r="F57" s="441"/>
      <c r="G57" s="441"/>
    </row>
    <row r="58" spans="1:7" ht="15">
      <c r="A58" s="104"/>
      <c r="B58" s="105"/>
      <c r="C58" s="442" t="s">
        <v>146</v>
      </c>
      <c r="D58" s="443"/>
      <c r="E58" s="443"/>
      <c r="F58" s="443"/>
      <c r="G58" s="443"/>
    </row>
    <row r="59" spans="1:7" ht="15">
      <c r="A59" s="104"/>
      <c r="B59" s="105"/>
      <c r="C59" s="129" t="s">
        <v>147</v>
      </c>
      <c r="D59" s="107"/>
      <c r="E59" s="108">
        <v>63.216</v>
      </c>
      <c r="F59" s="106"/>
      <c r="G59" s="106"/>
    </row>
    <row r="60" spans="1:7" ht="15">
      <c r="A60" s="119">
        <v>21</v>
      </c>
      <c r="B60" s="120" t="s">
        <v>148</v>
      </c>
      <c r="C60" s="127" t="s">
        <v>149</v>
      </c>
      <c r="D60" s="121" t="s">
        <v>101</v>
      </c>
      <c r="E60" s="122">
        <v>12.6</v>
      </c>
      <c r="F60" s="123">
        <v>185.92</v>
      </c>
      <c r="G60" s="124">
        <f>E60*F60</f>
        <v>2342.5919999999996</v>
      </c>
    </row>
    <row r="61" spans="1:7" ht="15">
      <c r="A61" s="109" t="s">
        <v>78</v>
      </c>
      <c r="B61" s="110" t="s">
        <v>54</v>
      </c>
      <c r="C61" s="126" t="s">
        <v>55</v>
      </c>
      <c r="D61" s="111"/>
      <c r="E61" s="112"/>
      <c r="F61" s="113"/>
      <c r="G61" s="113">
        <f>G62+G65+G67</f>
        <v>21243.942</v>
      </c>
    </row>
    <row r="62" spans="1:7" ht="15">
      <c r="A62" s="114">
        <v>22</v>
      </c>
      <c r="B62" s="115" t="s">
        <v>150</v>
      </c>
      <c r="C62" s="128" t="s">
        <v>151</v>
      </c>
      <c r="D62" s="116" t="s">
        <v>101</v>
      </c>
      <c r="E62" s="117">
        <v>12.6</v>
      </c>
      <c r="F62" s="118">
        <v>1153.27</v>
      </c>
      <c r="G62" s="124">
        <f>E62*F62</f>
        <v>14531.202</v>
      </c>
    </row>
    <row r="63" spans="1:7" ht="15">
      <c r="A63" s="104"/>
      <c r="B63" s="105"/>
      <c r="C63" s="440" t="s">
        <v>152</v>
      </c>
      <c r="D63" s="441"/>
      <c r="E63" s="441"/>
      <c r="F63" s="441"/>
      <c r="G63" s="441"/>
    </row>
    <row r="64" spans="1:7" ht="15">
      <c r="A64" s="104"/>
      <c r="B64" s="105"/>
      <c r="C64" s="129" t="s">
        <v>137</v>
      </c>
      <c r="D64" s="107"/>
      <c r="E64" s="108">
        <v>12.6</v>
      </c>
      <c r="F64" s="106"/>
      <c r="G64" s="106"/>
    </row>
    <row r="65" spans="1:7" ht="15">
      <c r="A65" s="114">
        <v>23</v>
      </c>
      <c r="B65" s="115" t="s">
        <v>153</v>
      </c>
      <c r="C65" s="128" t="s">
        <v>154</v>
      </c>
      <c r="D65" s="116" t="s">
        <v>81</v>
      </c>
      <c r="E65" s="117">
        <v>93</v>
      </c>
      <c r="F65" s="118">
        <v>34.8</v>
      </c>
      <c r="G65" s="124">
        <f>E65*F65</f>
        <v>3236.3999999999996</v>
      </c>
    </row>
    <row r="66" spans="1:7" ht="15">
      <c r="A66" s="104"/>
      <c r="B66" s="105"/>
      <c r="C66" s="129" t="s">
        <v>155</v>
      </c>
      <c r="D66" s="107"/>
      <c r="E66" s="108">
        <v>93</v>
      </c>
      <c r="F66" s="106"/>
      <c r="G66" s="106"/>
    </row>
    <row r="67" spans="1:7" ht="22.5">
      <c r="A67" s="119">
        <v>24</v>
      </c>
      <c r="B67" s="120" t="s">
        <v>156</v>
      </c>
      <c r="C67" s="127" t="s">
        <v>157</v>
      </c>
      <c r="D67" s="121" t="s">
        <v>81</v>
      </c>
      <c r="E67" s="122">
        <v>93</v>
      </c>
      <c r="F67" s="123">
        <v>37.38</v>
      </c>
      <c r="G67" s="124">
        <f>E67*F67</f>
        <v>3476.34</v>
      </c>
    </row>
    <row r="68" spans="1:7" ht="15">
      <c r="A68" s="109" t="s">
        <v>78</v>
      </c>
      <c r="B68" s="110" t="s">
        <v>56</v>
      </c>
      <c r="C68" s="126" t="s">
        <v>57</v>
      </c>
      <c r="D68" s="111"/>
      <c r="E68" s="112"/>
      <c r="F68" s="113"/>
      <c r="G68" s="113">
        <f>G69+G70+G72</f>
        <v>32093.82</v>
      </c>
    </row>
    <row r="69" spans="1:7" ht="22.5">
      <c r="A69" s="119">
        <v>25</v>
      </c>
      <c r="B69" s="120" t="s">
        <v>158</v>
      </c>
      <c r="C69" s="127" t="s">
        <v>159</v>
      </c>
      <c r="D69" s="121" t="s">
        <v>81</v>
      </c>
      <c r="E69" s="122">
        <v>32.4</v>
      </c>
      <c r="F69" s="123">
        <v>214.75</v>
      </c>
      <c r="G69" s="124">
        <f>E69*F69</f>
        <v>6957.9</v>
      </c>
    </row>
    <row r="70" spans="1:7" ht="22.5">
      <c r="A70" s="114">
        <v>26</v>
      </c>
      <c r="B70" s="115" t="s">
        <v>160</v>
      </c>
      <c r="C70" s="128" t="s">
        <v>161</v>
      </c>
      <c r="D70" s="116" t="s">
        <v>81</v>
      </c>
      <c r="E70" s="117">
        <v>32.4</v>
      </c>
      <c r="F70" s="118">
        <v>308.7</v>
      </c>
      <c r="G70" s="124">
        <f>E70*F70</f>
        <v>10001.88</v>
      </c>
    </row>
    <row r="71" spans="1:7" ht="15">
      <c r="A71" s="104"/>
      <c r="B71" s="105"/>
      <c r="C71" s="440" t="s">
        <v>162</v>
      </c>
      <c r="D71" s="441"/>
      <c r="E71" s="441"/>
      <c r="F71" s="441"/>
      <c r="G71" s="441"/>
    </row>
    <row r="72" spans="1:7" ht="15">
      <c r="A72" s="119">
        <v>27</v>
      </c>
      <c r="B72" s="120" t="s">
        <v>163</v>
      </c>
      <c r="C72" s="127" t="s">
        <v>164</v>
      </c>
      <c r="D72" s="121" t="s">
        <v>81</v>
      </c>
      <c r="E72" s="122">
        <v>32.4</v>
      </c>
      <c r="F72" s="123">
        <v>467.1</v>
      </c>
      <c r="G72" s="124">
        <f>E72*F72</f>
        <v>15134.04</v>
      </c>
    </row>
    <row r="73" spans="1:7" ht="15">
      <c r="A73" s="109" t="s">
        <v>78</v>
      </c>
      <c r="B73" s="110" t="s">
        <v>58</v>
      </c>
      <c r="C73" s="126" t="s">
        <v>59</v>
      </c>
      <c r="D73" s="111"/>
      <c r="E73" s="112"/>
      <c r="F73" s="113"/>
      <c r="G73" s="113">
        <f>G74+G75+G77+G79+G81+G83</f>
        <v>3054.9841499999998</v>
      </c>
    </row>
    <row r="74" spans="1:7" ht="15">
      <c r="A74" s="119">
        <v>28</v>
      </c>
      <c r="B74" s="120" t="s">
        <v>165</v>
      </c>
      <c r="C74" s="127" t="s">
        <v>166</v>
      </c>
      <c r="D74" s="121" t="s">
        <v>89</v>
      </c>
      <c r="E74" s="122">
        <v>30</v>
      </c>
      <c r="F74" s="123">
        <v>18</v>
      </c>
      <c r="G74" s="124">
        <f>E74*F74</f>
        <v>540</v>
      </c>
    </row>
    <row r="75" spans="1:7" ht="22.5">
      <c r="A75" s="114">
        <v>29</v>
      </c>
      <c r="B75" s="115" t="s">
        <v>167</v>
      </c>
      <c r="C75" s="128" t="s">
        <v>168</v>
      </c>
      <c r="D75" s="116" t="s">
        <v>169</v>
      </c>
      <c r="E75" s="117">
        <v>7</v>
      </c>
      <c r="F75" s="118">
        <v>77.75</v>
      </c>
      <c r="G75" s="124">
        <f>E75*F75</f>
        <v>544.25</v>
      </c>
    </row>
    <row r="76" spans="1:7" ht="15">
      <c r="A76" s="104"/>
      <c r="B76" s="105"/>
      <c r="C76" s="440" t="s">
        <v>170</v>
      </c>
      <c r="D76" s="441"/>
      <c r="E76" s="441"/>
      <c r="F76" s="441"/>
      <c r="G76" s="441"/>
    </row>
    <row r="77" spans="1:7" ht="22.5">
      <c r="A77" s="114">
        <v>30</v>
      </c>
      <c r="B77" s="115" t="s">
        <v>171</v>
      </c>
      <c r="C77" s="128" t="s">
        <v>172</v>
      </c>
      <c r="D77" s="116" t="s">
        <v>89</v>
      </c>
      <c r="E77" s="117">
        <v>30.45</v>
      </c>
      <c r="F77" s="118">
        <v>47.72</v>
      </c>
      <c r="G77" s="124">
        <f>E77*F77</f>
        <v>1453.0739999999998</v>
      </c>
    </row>
    <row r="78" spans="1:7" ht="15">
      <c r="A78" s="104"/>
      <c r="B78" s="105"/>
      <c r="C78" s="129" t="s">
        <v>173</v>
      </c>
      <c r="D78" s="107"/>
      <c r="E78" s="108">
        <v>30.45</v>
      </c>
      <c r="F78" s="106"/>
      <c r="G78" s="106"/>
    </row>
    <row r="79" spans="1:7" ht="15">
      <c r="A79" s="114">
        <v>31</v>
      </c>
      <c r="B79" s="115" t="s">
        <v>174</v>
      </c>
      <c r="C79" s="128" t="s">
        <v>175</v>
      </c>
      <c r="D79" s="116" t="s">
        <v>169</v>
      </c>
      <c r="E79" s="117">
        <v>1.015</v>
      </c>
      <c r="F79" s="118">
        <v>9.94</v>
      </c>
      <c r="G79" s="124">
        <f>E79*F79</f>
        <v>10.089099999999998</v>
      </c>
    </row>
    <row r="80" spans="1:7" ht="15">
      <c r="A80" s="104"/>
      <c r="B80" s="105"/>
      <c r="C80" s="129" t="s">
        <v>176</v>
      </c>
      <c r="D80" s="107"/>
      <c r="E80" s="108">
        <v>1.015</v>
      </c>
      <c r="F80" s="106"/>
      <c r="G80" s="106"/>
    </row>
    <row r="81" spans="1:7" ht="15">
      <c r="A81" s="114">
        <v>32</v>
      </c>
      <c r="B81" s="115" t="s">
        <v>177</v>
      </c>
      <c r="C81" s="128" t="s">
        <v>178</v>
      </c>
      <c r="D81" s="116" t="s">
        <v>169</v>
      </c>
      <c r="E81" s="117">
        <v>5.075</v>
      </c>
      <c r="F81" s="118">
        <v>64.62</v>
      </c>
      <c r="G81" s="124">
        <f>E81*F81</f>
        <v>327.9465</v>
      </c>
    </row>
    <row r="82" spans="1:7" ht="15">
      <c r="A82" s="104"/>
      <c r="B82" s="105"/>
      <c r="C82" s="129" t="s">
        <v>179</v>
      </c>
      <c r="D82" s="107"/>
      <c r="E82" s="108">
        <v>5.075</v>
      </c>
      <c r="F82" s="106"/>
      <c r="G82" s="106"/>
    </row>
    <row r="83" spans="1:7" ht="15">
      <c r="A83" s="114">
        <v>33</v>
      </c>
      <c r="B83" s="115" t="s">
        <v>180</v>
      </c>
      <c r="C83" s="128" t="s">
        <v>181</v>
      </c>
      <c r="D83" s="116" t="s">
        <v>169</v>
      </c>
      <c r="E83" s="117">
        <v>1.015</v>
      </c>
      <c r="F83" s="118">
        <v>176.97</v>
      </c>
      <c r="G83" s="124">
        <f>E83*F83</f>
        <v>179.62454999999997</v>
      </c>
    </row>
    <row r="84" spans="1:7" ht="15">
      <c r="A84" s="104"/>
      <c r="B84" s="105"/>
      <c r="C84" s="129" t="s">
        <v>176</v>
      </c>
      <c r="D84" s="107"/>
      <c r="E84" s="108">
        <v>1.015</v>
      </c>
      <c r="F84" s="106"/>
      <c r="G84" s="106"/>
    </row>
    <row r="85" spans="1:7" ht="15">
      <c r="A85" s="109" t="s">
        <v>78</v>
      </c>
      <c r="B85" s="110" t="s">
        <v>60</v>
      </c>
      <c r="C85" s="126" t="s">
        <v>61</v>
      </c>
      <c r="D85" s="111"/>
      <c r="E85" s="112"/>
      <c r="F85" s="113"/>
      <c r="G85" s="113">
        <f>G86+G88</f>
        <v>9903.22</v>
      </c>
    </row>
    <row r="86" spans="1:7" ht="22.5">
      <c r="A86" s="114">
        <v>34</v>
      </c>
      <c r="B86" s="115" t="s">
        <v>182</v>
      </c>
      <c r="C86" s="128" t="s">
        <v>183</v>
      </c>
      <c r="D86" s="116" t="s">
        <v>89</v>
      </c>
      <c r="E86" s="117">
        <v>14</v>
      </c>
      <c r="F86" s="118">
        <v>277.88</v>
      </c>
      <c r="G86" s="124">
        <f>E86*F86</f>
        <v>3890.3199999999997</v>
      </c>
    </row>
    <row r="87" spans="1:7" ht="15">
      <c r="A87" s="104"/>
      <c r="B87" s="105"/>
      <c r="C87" s="440" t="s">
        <v>184</v>
      </c>
      <c r="D87" s="441"/>
      <c r="E87" s="441"/>
      <c r="F87" s="441"/>
      <c r="G87" s="441"/>
    </row>
    <row r="88" spans="1:7" ht="15">
      <c r="A88" s="114">
        <v>35</v>
      </c>
      <c r="B88" s="115" t="s">
        <v>185</v>
      </c>
      <c r="C88" s="128" t="s">
        <v>186</v>
      </c>
      <c r="D88" s="116" t="s">
        <v>89</v>
      </c>
      <c r="E88" s="117">
        <v>54</v>
      </c>
      <c r="F88" s="118">
        <v>111.35</v>
      </c>
      <c r="G88" s="124">
        <f>E88*F88</f>
        <v>6012.9</v>
      </c>
    </row>
    <row r="89" spans="1:7" ht="15">
      <c r="A89" s="104"/>
      <c r="B89" s="105"/>
      <c r="C89" s="440" t="s">
        <v>187</v>
      </c>
      <c r="D89" s="441"/>
      <c r="E89" s="441"/>
      <c r="F89" s="441"/>
      <c r="G89" s="441"/>
    </row>
    <row r="90" spans="1:7" ht="15">
      <c r="A90" s="104"/>
      <c r="B90" s="105"/>
      <c r="C90" s="129" t="s">
        <v>188</v>
      </c>
      <c r="D90" s="107"/>
      <c r="E90" s="108">
        <v>54</v>
      </c>
      <c r="F90" s="106"/>
      <c r="G90" s="106"/>
    </row>
    <row r="91" spans="1:7" ht="15">
      <c r="A91" s="109" t="s">
        <v>78</v>
      </c>
      <c r="B91" s="110" t="s">
        <v>62</v>
      </c>
      <c r="C91" s="126" t="s">
        <v>63</v>
      </c>
      <c r="D91" s="111"/>
      <c r="E91" s="112"/>
      <c r="F91" s="113"/>
      <c r="G91" s="113">
        <f>G92</f>
        <v>463.53999999999996</v>
      </c>
    </row>
    <row r="92" spans="1:7" ht="22.5">
      <c r="A92" s="114">
        <v>36</v>
      </c>
      <c r="B92" s="115" t="s">
        <v>189</v>
      </c>
      <c r="C92" s="128" t="s">
        <v>190</v>
      </c>
      <c r="D92" s="116" t="s">
        <v>89</v>
      </c>
      <c r="E92" s="117">
        <v>14</v>
      </c>
      <c r="F92" s="118">
        <v>33.11</v>
      </c>
      <c r="G92" s="124">
        <f>E92*F92</f>
        <v>463.53999999999996</v>
      </c>
    </row>
    <row r="93" spans="1:7" ht="30" customHeight="1">
      <c r="A93" s="104"/>
      <c r="B93" s="105"/>
      <c r="C93" s="440" t="s">
        <v>191</v>
      </c>
      <c r="D93" s="441"/>
      <c r="E93" s="441"/>
      <c r="F93" s="441"/>
      <c r="G93" s="441"/>
    </row>
    <row r="94" spans="1:7" ht="15">
      <c r="A94" s="109" t="s">
        <v>78</v>
      </c>
      <c r="B94" s="110" t="s">
        <v>64</v>
      </c>
      <c r="C94" s="126" t="s">
        <v>65</v>
      </c>
      <c r="D94" s="111"/>
      <c r="E94" s="112"/>
      <c r="F94" s="113"/>
      <c r="G94" s="113">
        <f>G95</f>
        <v>9016.8085354</v>
      </c>
    </row>
    <row r="95" spans="1:7" ht="22.5">
      <c r="A95" s="114">
        <v>37</v>
      </c>
      <c r="B95" s="115" t="s">
        <v>192</v>
      </c>
      <c r="C95" s="128" t="s">
        <v>193</v>
      </c>
      <c r="D95" s="116" t="s">
        <v>194</v>
      </c>
      <c r="E95" s="117">
        <v>66.44174</v>
      </c>
      <c r="F95" s="118">
        <v>135.71</v>
      </c>
      <c r="G95" s="124">
        <f>E95*F95</f>
        <v>9016.8085354</v>
      </c>
    </row>
    <row r="96" spans="1:7" ht="15">
      <c r="A96" s="104"/>
      <c r="B96" s="105"/>
      <c r="C96" s="440" t="s">
        <v>195</v>
      </c>
      <c r="D96" s="441"/>
      <c r="E96" s="441"/>
      <c r="F96" s="441"/>
      <c r="G96" s="441"/>
    </row>
    <row r="97" spans="1:7" ht="15">
      <c r="A97" s="104"/>
      <c r="B97" s="105"/>
      <c r="C97" s="442" t="s">
        <v>196</v>
      </c>
      <c r="D97" s="443"/>
      <c r="E97" s="443"/>
      <c r="F97" s="443"/>
      <c r="G97" s="443"/>
    </row>
    <row r="98" spans="1:7" ht="15">
      <c r="A98" s="109" t="s">
        <v>78</v>
      </c>
      <c r="B98" s="110" t="s">
        <v>66</v>
      </c>
      <c r="C98" s="126" t="s">
        <v>67</v>
      </c>
      <c r="D98" s="111"/>
      <c r="E98" s="112"/>
      <c r="F98" s="113"/>
      <c r="G98" s="113">
        <f>G99+G100+G101+G102</f>
        <v>4342.68792</v>
      </c>
    </row>
    <row r="99" spans="1:7" ht="15">
      <c r="A99" s="119">
        <v>38</v>
      </c>
      <c r="B99" s="120" t="s">
        <v>197</v>
      </c>
      <c r="C99" s="127" t="s">
        <v>198</v>
      </c>
      <c r="D99" s="121" t="s">
        <v>194</v>
      </c>
      <c r="E99" s="122">
        <v>3.162</v>
      </c>
      <c r="F99" s="123">
        <v>198.84</v>
      </c>
      <c r="G99" s="124">
        <f>E99*F99</f>
        <v>628.73208</v>
      </c>
    </row>
    <row r="100" spans="1:7" ht="22.5">
      <c r="A100" s="119">
        <v>39</v>
      </c>
      <c r="B100" s="120" t="s">
        <v>199</v>
      </c>
      <c r="C100" s="127" t="s">
        <v>200</v>
      </c>
      <c r="D100" s="121" t="s">
        <v>194</v>
      </c>
      <c r="E100" s="122">
        <v>38.7072</v>
      </c>
      <c r="F100" s="123">
        <v>42.85</v>
      </c>
      <c r="G100" s="124">
        <f>E100*F100</f>
        <v>1658.6035200000001</v>
      </c>
    </row>
    <row r="101" spans="1:7" ht="22.5">
      <c r="A101" s="119">
        <v>40</v>
      </c>
      <c r="B101" s="120" t="s">
        <v>201</v>
      </c>
      <c r="C101" s="127" t="s">
        <v>202</v>
      </c>
      <c r="D101" s="121" t="s">
        <v>194</v>
      </c>
      <c r="E101" s="122">
        <v>154.8288</v>
      </c>
      <c r="F101" s="123">
        <v>10.74</v>
      </c>
      <c r="G101" s="124">
        <f>E101*F101</f>
        <v>1662.861312</v>
      </c>
    </row>
    <row r="102" spans="1:7" ht="15">
      <c r="A102" s="114">
        <v>41</v>
      </c>
      <c r="B102" s="115" t="s">
        <v>203</v>
      </c>
      <c r="C102" s="128" t="s">
        <v>204</v>
      </c>
      <c r="D102" s="116" t="s">
        <v>194</v>
      </c>
      <c r="E102" s="117">
        <v>38.7072</v>
      </c>
      <c r="F102" s="118">
        <v>10.14</v>
      </c>
      <c r="G102" s="124">
        <f>E102*F102</f>
        <v>392.491008</v>
      </c>
    </row>
    <row r="103" spans="1:7" ht="15">
      <c r="A103" s="88"/>
      <c r="B103" s="89"/>
      <c r="C103" s="130"/>
      <c r="D103" s="90"/>
      <c r="E103" s="88"/>
      <c r="F103" s="88"/>
      <c r="G103" s="88"/>
    </row>
    <row r="104" spans="1:7" ht="15">
      <c r="A104" s="100"/>
      <c r="B104" s="101" t="s">
        <v>33</v>
      </c>
      <c r="C104" s="131"/>
      <c r="D104" s="102"/>
      <c r="E104" s="103"/>
      <c r="F104" s="103"/>
      <c r="G104" s="125">
        <f>G8+G61+G68+G73+G85+G91+G94+G98</f>
        <v>168164.5792654</v>
      </c>
    </row>
    <row r="105" spans="1:7" ht="15">
      <c r="A105" s="452" t="s">
        <v>205</v>
      </c>
      <c r="B105" s="452"/>
      <c r="C105" s="130"/>
      <c r="D105" s="90"/>
      <c r="E105" s="88"/>
      <c r="F105" s="88"/>
      <c r="G105" s="88"/>
    </row>
    <row r="106" spans="1:7" ht="15">
      <c r="A106" s="88"/>
      <c r="B106" s="89" t="s">
        <v>206</v>
      </c>
      <c r="C106" s="130" t="s">
        <v>207</v>
      </c>
      <c r="D106" s="90"/>
      <c r="E106" s="88"/>
      <c r="F106" s="88"/>
      <c r="G106" s="88"/>
    </row>
    <row r="107" spans="1:7" ht="15">
      <c r="A107" s="88"/>
      <c r="B107" s="89" t="s">
        <v>208</v>
      </c>
      <c r="C107" s="130" t="s">
        <v>209</v>
      </c>
      <c r="D107" s="90"/>
      <c r="E107" s="88"/>
      <c r="F107" s="88"/>
      <c r="G107" s="88"/>
    </row>
    <row r="108" spans="1:7" ht="15">
      <c r="A108" s="88"/>
      <c r="B108" s="89"/>
      <c r="C108" s="130" t="s">
        <v>210</v>
      </c>
      <c r="D108" s="90"/>
      <c r="E108" s="88"/>
      <c r="F108" s="88"/>
      <c r="G108" s="88"/>
    </row>
    <row r="109" spans="1:7" ht="15">
      <c r="A109" s="88"/>
      <c r="B109" s="89"/>
      <c r="C109" s="130"/>
      <c r="D109" s="90"/>
      <c r="E109" s="88"/>
      <c r="F109" s="88"/>
      <c r="G109" s="88"/>
    </row>
    <row r="110" spans="1:7" ht="15">
      <c r="A110" s="2"/>
      <c r="B110" s="2"/>
      <c r="C110" s="132"/>
      <c r="D110" s="6"/>
      <c r="E110" s="2"/>
      <c r="F110" s="2"/>
      <c r="G110" s="2"/>
    </row>
    <row r="111" spans="1:7" ht="15">
      <c r="A111" s="2"/>
      <c r="B111" s="2"/>
      <c r="C111" s="2"/>
      <c r="D111" s="6"/>
      <c r="E111" s="2"/>
      <c r="F111" s="2"/>
      <c r="G111" s="2"/>
    </row>
    <row r="112" spans="1:7" ht="15">
      <c r="A112" s="2"/>
      <c r="B112" s="2"/>
      <c r="C112" s="2"/>
      <c r="D112" s="6"/>
      <c r="E112" s="2"/>
      <c r="F112" s="2"/>
      <c r="G112" s="2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  <row r="177" ht="15">
      <c r="D177" s="6"/>
    </row>
    <row r="178" ht="15">
      <c r="D178" s="6"/>
    </row>
    <row r="179" ht="15">
      <c r="D179" s="6"/>
    </row>
    <row r="180" ht="15">
      <c r="D180" s="6"/>
    </row>
    <row r="181" ht="15">
      <c r="D181" s="6"/>
    </row>
    <row r="182" ht="15">
      <c r="D182" s="6"/>
    </row>
    <row r="183" ht="15">
      <c r="D183" s="6"/>
    </row>
    <row r="184" ht="15">
      <c r="D184" s="6"/>
    </row>
    <row r="185" ht="15">
      <c r="D185" s="6"/>
    </row>
    <row r="186" ht="15">
      <c r="D186" s="6"/>
    </row>
    <row r="187" ht="15">
      <c r="D187" s="6"/>
    </row>
    <row r="188" ht="15">
      <c r="D188" s="6"/>
    </row>
    <row r="189" ht="15">
      <c r="D189" s="6"/>
    </row>
    <row r="190" ht="15">
      <c r="D190" s="6"/>
    </row>
    <row r="191" ht="15">
      <c r="D191" s="6"/>
    </row>
    <row r="192" ht="15">
      <c r="D192" s="6"/>
    </row>
    <row r="193" ht="15">
      <c r="D193" s="6"/>
    </row>
    <row r="194" ht="15">
      <c r="D194" s="6"/>
    </row>
    <row r="195" ht="15">
      <c r="D195" s="6"/>
    </row>
    <row r="196" ht="15">
      <c r="D196" s="6"/>
    </row>
    <row r="197" ht="15">
      <c r="D197" s="6"/>
    </row>
    <row r="198" ht="15">
      <c r="D198" s="6"/>
    </row>
    <row r="199" ht="15">
      <c r="D199" s="6"/>
    </row>
    <row r="200" ht="15">
      <c r="D200" s="6"/>
    </row>
    <row r="201" ht="15">
      <c r="D201" s="6"/>
    </row>
    <row r="202" ht="15">
      <c r="D202" s="6"/>
    </row>
    <row r="203" ht="15">
      <c r="D203" s="6"/>
    </row>
    <row r="204" ht="15">
      <c r="D204" s="6"/>
    </row>
    <row r="205" ht="15">
      <c r="D205" s="6"/>
    </row>
    <row r="206" ht="15">
      <c r="D206" s="6"/>
    </row>
    <row r="207" ht="15">
      <c r="D207" s="6"/>
    </row>
    <row r="208" ht="15">
      <c r="D208" s="6"/>
    </row>
    <row r="209" ht="15">
      <c r="D209" s="6"/>
    </row>
    <row r="210" ht="15">
      <c r="D210" s="6"/>
    </row>
    <row r="211" ht="15">
      <c r="D211" s="6"/>
    </row>
    <row r="212" ht="15">
      <c r="D212" s="6"/>
    </row>
    <row r="213" ht="15">
      <c r="D213" s="6"/>
    </row>
    <row r="214" ht="15">
      <c r="D214" s="6"/>
    </row>
    <row r="215" ht="15">
      <c r="D215" s="6"/>
    </row>
    <row r="216" ht="15">
      <c r="D216" s="6"/>
    </row>
    <row r="217" ht="15">
      <c r="D217" s="6"/>
    </row>
    <row r="218" ht="15">
      <c r="D218" s="6"/>
    </row>
    <row r="219" ht="15">
      <c r="D219" s="6"/>
    </row>
    <row r="220" ht="15">
      <c r="D220" s="6"/>
    </row>
    <row r="221" ht="15">
      <c r="D221" s="6"/>
    </row>
    <row r="222" ht="15">
      <c r="D222" s="6"/>
    </row>
    <row r="223" ht="15">
      <c r="D223" s="6"/>
    </row>
    <row r="224" ht="15">
      <c r="D224" s="6"/>
    </row>
    <row r="225" ht="15">
      <c r="D225" s="6"/>
    </row>
    <row r="226" ht="15">
      <c r="D226" s="6"/>
    </row>
    <row r="227" ht="15">
      <c r="D227" s="6"/>
    </row>
    <row r="228" ht="15">
      <c r="D228" s="6"/>
    </row>
    <row r="229" ht="15">
      <c r="D229" s="6"/>
    </row>
    <row r="230" ht="15">
      <c r="D230" s="6"/>
    </row>
    <row r="231" ht="15">
      <c r="D231" s="6"/>
    </row>
    <row r="232" ht="15">
      <c r="D232" s="6"/>
    </row>
    <row r="233" ht="15">
      <c r="D233" s="6"/>
    </row>
    <row r="234" ht="15">
      <c r="D234" s="6"/>
    </row>
    <row r="235" ht="15">
      <c r="D235" s="6"/>
    </row>
    <row r="236" ht="15">
      <c r="D236" s="6"/>
    </row>
    <row r="237" ht="15">
      <c r="D237" s="6"/>
    </row>
    <row r="238" ht="15">
      <c r="D238" s="6"/>
    </row>
    <row r="239" ht="15">
      <c r="D239" s="6"/>
    </row>
    <row r="240" ht="15">
      <c r="D240" s="6"/>
    </row>
    <row r="241" ht="15">
      <c r="D241" s="6"/>
    </row>
    <row r="242" ht="15">
      <c r="D242" s="6"/>
    </row>
    <row r="243" ht="15">
      <c r="D243" s="6"/>
    </row>
    <row r="244" ht="15">
      <c r="D244" s="6"/>
    </row>
    <row r="245" ht="15">
      <c r="D245" s="6"/>
    </row>
    <row r="246" ht="15">
      <c r="D246" s="6"/>
    </row>
    <row r="247" ht="15">
      <c r="D247" s="6"/>
    </row>
    <row r="248" ht="15">
      <c r="D248" s="6"/>
    </row>
    <row r="249" ht="15">
      <c r="D249" s="6"/>
    </row>
    <row r="250" ht="15">
      <c r="D250" s="6"/>
    </row>
    <row r="251" ht="15">
      <c r="D251" s="6"/>
    </row>
    <row r="252" ht="15">
      <c r="D252" s="6"/>
    </row>
    <row r="253" ht="15">
      <c r="D253" s="6"/>
    </row>
    <row r="254" ht="15">
      <c r="D254" s="6"/>
    </row>
    <row r="255" ht="15">
      <c r="D255" s="6"/>
    </row>
    <row r="256" ht="15">
      <c r="D256" s="6"/>
    </row>
    <row r="257" ht="15">
      <c r="D257" s="6"/>
    </row>
    <row r="258" ht="15">
      <c r="D258" s="6"/>
    </row>
    <row r="259" ht="15">
      <c r="D259" s="6"/>
    </row>
    <row r="260" ht="15">
      <c r="D260" s="6"/>
    </row>
    <row r="261" ht="15">
      <c r="D261" s="6"/>
    </row>
    <row r="262" ht="15">
      <c r="D262" s="6"/>
    </row>
    <row r="263" ht="15">
      <c r="D263" s="6"/>
    </row>
    <row r="264" ht="15">
      <c r="D264" s="6"/>
    </row>
    <row r="265" ht="15">
      <c r="D265" s="6"/>
    </row>
    <row r="266" ht="15">
      <c r="D266" s="6"/>
    </row>
    <row r="267" ht="15">
      <c r="D267" s="6"/>
    </row>
    <row r="268" ht="15">
      <c r="D268" s="6"/>
    </row>
    <row r="269" ht="15">
      <c r="D269" s="6"/>
    </row>
    <row r="270" ht="15">
      <c r="D270" s="6"/>
    </row>
    <row r="271" ht="15">
      <c r="D271" s="6"/>
    </row>
    <row r="272" ht="15">
      <c r="D272" s="6"/>
    </row>
    <row r="273" ht="15">
      <c r="D273" s="6"/>
    </row>
    <row r="274" ht="15">
      <c r="D274" s="6"/>
    </row>
    <row r="275" ht="15">
      <c r="D275" s="6"/>
    </row>
    <row r="276" ht="15">
      <c r="D276" s="6"/>
    </row>
    <row r="277" ht="15">
      <c r="D277" s="6"/>
    </row>
    <row r="278" ht="15">
      <c r="D278" s="6"/>
    </row>
    <row r="279" ht="15">
      <c r="D279" s="6"/>
    </row>
    <row r="280" ht="15">
      <c r="D280" s="6"/>
    </row>
    <row r="281" ht="15">
      <c r="D281" s="6"/>
    </row>
    <row r="282" ht="15">
      <c r="D282" s="6"/>
    </row>
    <row r="283" ht="15">
      <c r="D283" s="6"/>
    </row>
    <row r="284" ht="15">
      <c r="D284" s="6"/>
    </row>
    <row r="285" ht="15">
      <c r="D285" s="6"/>
    </row>
    <row r="286" ht="15">
      <c r="D286" s="6"/>
    </row>
    <row r="287" ht="15">
      <c r="D287" s="6"/>
    </row>
    <row r="288" ht="15">
      <c r="D288" s="6"/>
    </row>
    <row r="289" ht="15">
      <c r="D289" s="6"/>
    </row>
    <row r="290" ht="15">
      <c r="D290" s="6"/>
    </row>
    <row r="291" ht="15">
      <c r="D291" s="6"/>
    </row>
    <row r="292" ht="15">
      <c r="D292" s="6"/>
    </row>
    <row r="293" ht="15">
      <c r="D293" s="6"/>
    </row>
    <row r="294" ht="15">
      <c r="D294" s="6"/>
    </row>
    <row r="295" ht="15">
      <c r="D295" s="6"/>
    </row>
    <row r="296" ht="15">
      <c r="D296" s="6"/>
    </row>
    <row r="297" ht="15">
      <c r="D297" s="6"/>
    </row>
    <row r="298" ht="15">
      <c r="D298" s="6"/>
    </row>
    <row r="299" ht="15">
      <c r="D299" s="6"/>
    </row>
    <row r="300" ht="15">
      <c r="D300" s="6"/>
    </row>
    <row r="301" ht="15">
      <c r="D301" s="6"/>
    </row>
    <row r="302" ht="15">
      <c r="D302" s="6"/>
    </row>
    <row r="303" ht="15">
      <c r="D303" s="6"/>
    </row>
    <row r="304" ht="15">
      <c r="D304" s="6"/>
    </row>
    <row r="305" ht="15">
      <c r="D305" s="6"/>
    </row>
    <row r="306" ht="15">
      <c r="D306" s="6"/>
    </row>
    <row r="307" ht="15">
      <c r="D307" s="6"/>
    </row>
    <row r="308" ht="15">
      <c r="D308" s="6"/>
    </row>
    <row r="309" ht="15">
      <c r="D309" s="6"/>
    </row>
    <row r="310" ht="15">
      <c r="D310" s="6"/>
    </row>
    <row r="311" ht="15">
      <c r="D311" s="6"/>
    </row>
    <row r="312" ht="15">
      <c r="D312" s="6"/>
    </row>
    <row r="313" ht="15">
      <c r="D313" s="6"/>
    </row>
    <row r="314" ht="15">
      <c r="D314" s="6"/>
    </row>
    <row r="315" ht="15">
      <c r="D315" s="6"/>
    </row>
    <row r="316" ht="15">
      <c r="D316" s="6"/>
    </row>
    <row r="317" ht="15">
      <c r="D317" s="6"/>
    </row>
    <row r="318" ht="15">
      <c r="D318" s="6"/>
    </row>
    <row r="319" ht="15">
      <c r="D319" s="6"/>
    </row>
    <row r="320" ht="15">
      <c r="D320" s="6"/>
    </row>
    <row r="321" ht="15">
      <c r="D321" s="6"/>
    </row>
    <row r="322" ht="15">
      <c r="D322" s="6"/>
    </row>
    <row r="323" ht="15">
      <c r="D323" s="6"/>
    </row>
    <row r="324" ht="15">
      <c r="D324" s="6"/>
    </row>
    <row r="325" ht="15">
      <c r="D325" s="6"/>
    </row>
    <row r="326" ht="15">
      <c r="D326" s="6"/>
    </row>
    <row r="327" ht="15">
      <c r="D327" s="6"/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  <row r="820" ht="15">
      <c r="D820" s="6"/>
    </row>
    <row r="821" ht="15">
      <c r="D821" s="6"/>
    </row>
    <row r="822" ht="15">
      <c r="D822" s="6"/>
    </row>
    <row r="823" ht="15">
      <c r="D823" s="6"/>
    </row>
    <row r="824" ht="15">
      <c r="D824" s="6"/>
    </row>
    <row r="825" ht="15">
      <c r="D825" s="6"/>
    </row>
    <row r="826" ht="15">
      <c r="D826" s="6"/>
    </row>
    <row r="827" ht="15">
      <c r="D827" s="6"/>
    </row>
    <row r="828" ht="15">
      <c r="D828" s="6"/>
    </row>
    <row r="829" ht="15">
      <c r="D829" s="6"/>
    </row>
    <row r="830" ht="15">
      <c r="D830" s="6"/>
    </row>
    <row r="831" ht="15">
      <c r="D831" s="6"/>
    </row>
    <row r="832" ht="15">
      <c r="D832" s="6"/>
    </row>
    <row r="833" ht="15">
      <c r="D833" s="6"/>
    </row>
    <row r="834" ht="15">
      <c r="D834" s="6"/>
    </row>
    <row r="835" ht="15">
      <c r="D835" s="6"/>
    </row>
    <row r="836" ht="15">
      <c r="D836" s="6"/>
    </row>
    <row r="837" ht="15">
      <c r="D837" s="6"/>
    </row>
    <row r="838" ht="15">
      <c r="D838" s="6"/>
    </row>
    <row r="839" ht="15">
      <c r="D839" s="6"/>
    </row>
    <row r="840" ht="15">
      <c r="D840" s="6"/>
    </row>
    <row r="841" ht="15">
      <c r="D841" s="6"/>
    </row>
    <row r="842" ht="15">
      <c r="D842" s="6"/>
    </row>
    <row r="843" ht="15">
      <c r="D843" s="6"/>
    </row>
    <row r="844" ht="15">
      <c r="D844" s="6"/>
    </row>
    <row r="845" ht="15">
      <c r="D845" s="6"/>
    </row>
    <row r="846" ht="15">
      <c r="D846" s="6"/>
    </row>
    <row r="847" ht="15">
      <c r="D847" s="6"/>
    </row>
    <row r="848" ht="15">
      <c r="D848" s="6"/>
    </row>
    <row r="849" ht="15">
      <c r="D849" s="6"/>
    </row>
    <row r="850" ht="15">
      <c r="D850" s="6"/>
    </row>
    <row r="851" ht="15">
      <c r="D851" s="6"/>
    </row>
    <row r="852" ht="15">
      <c r="D852" s="6"/>
    </row>
    <row r="853" ht="15">
      <c r="D853" s="6"/>
    </row>
    <row r="854" ht="15">
      <c r="D854" s="6"/>
    </row>
    <row r="855" ht="15">
      <c r="D855" s="6"/>
    </row>
    <row r="856" ht="15">
      <c r="D856" s="6"/>
    </row>
    <row r="857" ht="15">
      <c r="D857" s="6"/>
    </row>
    <row r="858" ht="15">
      <c r="D858" s="6"/>
    </row>
    <row r="859" ht="15">
      <c r="D859" s="6"/>
    </row>
    <row r="860" ht="15">
      <c r="D860" s="6"/>
    </row>
    <row r="861" ht="15">
      <c r="D861" s="6"/>
    </row>
    <row r="862" ht="15">
      <c r="D862" s="6"/>
    </row>
    <row r="863" ht="15">
      <c r="D863" s="6"/>
    </row>
    <row r="864" ht="15">
      <c r="D864" s="6"/>
    </row>
    <row r="865" ht="15">
      <c r="D865" s="6"/>
    </row>
    <row r="866" ht="15">
      <c r="D866" s="6"/>
    </row>
    <row r="867" ht="15">
      <c r="D867" s="6"/>
    </row>
    <row r="868" ht="15">
      <c r="D868" s="6"/>
    </row>
    <row r="869" ht="15">
      <c r="D869" s="6"/>
    </row>
    <row r="870" ht="15">
      <c r="D870" s="6"/>
    </row>
    <row r="871" ht="15">
      <c r="D871" s="6"/>
    </row>
    <row r="872" ht="15">
      <c r="D872" s="6"/>
    </row>
    <row r="873" ht="15">
      <c r="D873" s="6"/>
    </row>
    <row r="874" ht="15">
      <c r="D874" s="6"/>
    </row>
    <row r="875" ht="15">
      <c r="D875" s="6"/>
    </row>
    <row r="876" ht="15">
      <c r="D876" s="6"/>
    </row>
    <row r="877" ht="15">
      <c r="D877" s="6"/>
    </row>
    <row r="878" ht="15">
      <c r="D878" s="6"/>
    </row>
    <row r="879" ht="15">
      <c r="D879" s="6"/>
    </row>
    <row r="880" ht="15">
      <c r="D880" s="6"/>
    </row>
    <row r="881" ht="15">
      <c r="D881" s="6"/>
    </row>
    <row r="882" ht="15">
      <c r="D882" s="6"/>
    </row>
    <row r="883" ht="15">
      <c r="D883" s="6"/>
    </row>
    <row r="884" ht="15">
      <c r="D884" s="6"/>
    </row>
    <row r="885" ht="15">
      <c r="D885" s="6"/>
    </row>
    <row r="886" ht="15">
      <c r="D886" s="6"/>
    </row>
    <row r="887" ht="15">
      <c r="D887" s="6"/>
    </row>
    <row r="888" ht="15">
      <c r="D888" s="6"/>
    </row>
    <row r="889" ht="15">
      <c r="D889" s="6"/>
    </row>
    <row r="890" ht="15">
      <c r="D890" s="6"/>
    </row>
    <row r="891" ht="15">
      <c r="D891" s="6"/>
    </row>
    <row r="892" ht="15">
      <c r="D892" s="6"/>
    </row>
    <row r="893" ht="15">
      <c r="D893" s="6"/>
    </row>
    <row r="894" ht="15">
      <c r="D894" s="6"/>
    </row>
    <row r="895" ht="15">
      <c r="D895" s="6"/>
    </row>
    <row r="896" ht="15">
      <c r="D896" s="6"/>
    </row>
    <row r="897" ht="15">
      <c r="D897" s="6"/>
    </row>
    <row r="898" ht="15">
      <c r="D898" s="6"/>
    </row>
    <row r="899" ht="15">
      <c r="D899" s="6"/>
    </row>
    <row r="900" ht="15">
      <c r="D900" s="6"/>
    </row>
    <row r="901" ht="15">
      <c r="D901" s="6"/>
    </row>
    <row r="902" ht="15">
      <c r="D902" s="6"/>
    </row>
    <row r="903" ht="15">
      <c r="D903" s="6"/>
    </row>
    <row r="904" ht="15">
      <c r="D904" s="6"/>
    </row>
    <row r="905" ht="15">
      <c r="D905" s="6"/>
    </row>
    <row r="906" ht="15">
      <c r="D906" s="6"/>
    </row>
    <row r="907" ht="15">
      <c r="D907" s="6"/>
    </row>
    <row r="908" ht="15">
      <c r="D908" s="6"/>
    </row>
    <row r="909" ht="15">
      <c r="D909" s="6"/>
    </row>
    <row r="910" ht="15">
      <c r="D910" s="6"/>
    </row>
    <row r="911" ht="15">
      <c r="D911" s="6"/>
    </row>
    <row r="912" ht="15">
      <c r="D912" s="6"/>
    </row>
    <row r="913" ht="15">
      <c r="D913" s="6"/>
    </row>
    <row r="914" ht="15">
      <c r="D914" s="6"/>
    </row>
    <row r="915" ht="15">
      <c r="D915" s="6"/>
    </row>
    <row r="916" ht="15">
      <c r="D916" s="6"/>
    </row>
    <row r="917" ht="15">
      <c r="D917" s="6"/>
    </row>
    <row r="918" ht="15">
      <c r="D918" s="6"/>
    </row>
    <row r="919" ht="15">
      <c r="D919" s="6"/>
    </row>
    <row r="920" ht="15">
      <c r="D920" s="6"/>
    </row>
    <row r="921" ht="15">
      <c r="D921" s="6"/>
    </row>
    <row r="922" ht="15">
      <c r="D922" s="6"/>
    </row>
    <row r="923" ht="15">
      <c r="D923" s="6"/>
    </row>
    <row r="924" ht="15">
      <c r="D924" s="6"/>
    </row>
    <row r="925" ht="15">
      <c r="D925" s="6"/>
    </row>
    <row r="926" ht="15">
      <c r="D926" s="6"/>
    </row>
    <row r="927" ht="15">
      <c r="D927" s="6"/>
    </row>
    <row r="928" ht="15">
      <c r="D928" s="6"/>
    </row>
    <row r="929" ht="15">
      <c r="D929" s="6"/>
    </row>
    <row r="930" ht="15">
      <c r="D930" s="6"/>
    </row>
    <row r="931" ht="15">
      <c r="D931" s="6"/>
    </row>
    <row r="932" ht="15">
      <c r="D932" s="6"/>
    </row>
    <row r="933" ht="15">
      <c r="D933" s="6"/>
    </row>
    <row r="934" ht="15">
      <c r="D934" s="6"/>
    </row>
    <row r="935" ht="15">
      <c r="D935" s="6"/>
    </row>
    <row r="936" ht="15">
      <c r="D936" s="6"/>
    </row>
    <row r="937" ht="15">
      <c r="D937" s="6"/>
    </row>
    <row r="938" ht="15">
      <c r="D938" s="6"/>
    </row>
    <row r="939" ht="15">
      <c r="D939" s="6"/>
    </row>
    <row r="940" ht="15">
      <c r="D940" s="6"/>
    </row>
    <row r="941" ht="15">
      <c r="D941" s="6"/>
    </row>
    <row r="942" ht="15">
      <c r="D942" s="6"/>
    </row>
    <row r="943" ht="15">
      <c r="D943" s="6"/>
    </row>
    <row r="944" ht="15">
      <c r="D944" s="6"/>
    </row>
    <row r="945" ht="15">
      <c r="D945" s="6"/>
    </row>
    <row r="946" ht="15">
      <c r="D946" s="6"/>
    </row>
    <row r="947" ht="15">
      <c r="D947" s="6"/>
    </row>
    <row r="948" ht="15">
      <c r="D948" s="6"/>
    </row>
    <row r="949" ht="15">
      <c r="D949" s="6"/>
    </row>
    <row r="950" ht="15">
      <c r="D950" s="6"/>
    </row>
    <row r="951" ht="15">
      <c r="D951" s="6"/>
    </row>
    <row r="952" ht="15">
      <c r="D952" s="6"/>
    </row>
    <row r="953" ht="15">
      <c r="D953" s="6"/>
    </row>
    <row r="954" ht="15">
      <c r="D954" s="6"/>
    </row>
    <row r="955" ht="15">
      <c r="D955" s="6"/>
    </row>
    <row r="956" ht="15">
      <c r="D956" s="6"/>
    </row>
    <row r="957" ht="15">
      <c r="D957" s="6"/>
    </row>
    <row r="958" ht="15">
      <c r="D958" s="6"/>
    </row>
    <row r="959" ht="15">
      <c r="D959" s="6"/>
    </row>
    <row r="960" ht="15">
      <c r="D960" s="6"/>
    </row>
    <row r="961" ht="15">
      <c r="D961" s="6"/>
    </row>
    <row r="962" ht="15">
      <c r="D962" s="6"/>
    </row>
    <row r="963" ht="15">
      <c r="D963" s="6"/>
    </row>
    <row r="964" ht="15">
      <c r="D964" s="6"/>
    </row>
    <row r="965" ht="15">
      <c r="D965" s="6"/>
    </row>
    <row r="966" ht="15">
      <c r="D966" s="6"/>
    </row>
    <row r="967" ht="15">
      <c r="D967" s="6"/>
    </row>
    <row r="968" ht="15">
      <c r="D968" s="6"/>
    </row>
    <row r="969" ht="15">
      <c r="D969" s="6"/>
    </row>
    <row r="970" ht="15">
      <c r="D970" s="6"/>
    </row>
    <row r="971" ht="15">
      <c r="D971" s="6"/>
    </row>
    <row r="972" ht="15">
      <c r="D972" s="6"/>
    </row>
    <row r="973" ht="15">
      <c r="D973" s="6"/>
    </row>
    <row r="974" ht="15">
      <c r="D974" s="6"/>
    </row>
    <row r="975" ht="15">
      <c r="D975" s="6"/>
    </row>
    <row r="976" ht="15">
      <c r="D976" s="6"/>
    </row>
    <row r="977" ht="15">
      <c r="D977" s="6"/>
    </row>
    <row r="978" ht="15">
      <c r="D978" s="6"/>
    </row>
    <row r="979" ht="15">
      <c r="D979" s="6"/>
    </row>
    <row r="980" ht="15">
      <c r="D980" s="6"/>
    </row>
    <row r="981" ht="15">
      <c r="D981" s="6"/>
    </row>
    <row r="982" ht="15">
      <c r="D982" s="6"/>
    </row>
    <row r="983" ht="15">
      <c r="D983" s="6"/>
    </row>
    <row r="984" ht="15">
      <c r="D984" s="6"/>
    </row>
    <row r="985" ht="15">
      <c r="D985" s="6"/>
    </row>
    <row r="986" ht="15">
      <c r="D986" s="6"/>
    </row>
    <row r="987" ht="15">
      <c r="D987" s="6"/>
    </row>
    <row r="988" ht="15">
      <c r="D988" s="6"/>
    </row>
    <row r="989" ht="15">
      <c r="D989" s="6"/>
    </row>
    <row r="990" ht="15">
      <c r="D990" s="6"/>
    </row>
    <row r="991" ht="15">
      <c r="D991" s="6"/>
    </row>
    <row r="992" ht="15">
      <c r="D992" s="6"/>
    </row>
    <row r="993" ht="15">
      <c r="D993" s="6"/>
    </row>
    <row r="994" ht="15">
      <c r="D994" s="6"/>
    </row>
    <row r="995" ht="15">
      <c r="D995" s="6"/>
    </row>
    <row r="996" ht="15">
      <c r="D996" s="6"/>
    </row>
    <row r="997" ht="15">
      <c r="D997" s="6"/>
    </row>
    <row r="998" ht="15">
      <c r="D998" s="6"/>
    </row>
    <row r="999" ht="15">
      <c r="D999" s="6"/>
    </row>
    <row r="1000" ht="15">
      <c r="D1000" s="6"/>
    </row>
    <row r="1001" ht="15">
      <c r="D1001" s="6"/>
    </row>
    <row r="1002" ht="15">
      <c r="D1002" s="6"/>
    </row>
    <row r="1003" ht="15">
      <c r="D1003" s="6"/>
    </row>
    <row r="1004" ht="15">
      <c r="D1004" s="6"/>
    </row>
    <row r="1005" ht="15">
      <c r="D1005" s="6"/>
    </row>
    <row r="1006" ht="15">
      <c r="D1006" s="6"/>
    </row>
    <row r="1007" ht="15">
      <c r="D1007" s="6"/>
    </row>
    <row r="1008" ht="15">
      <c r="D1008" s="6"/>
    </row>
    <row r="1009" ht="15">
      <c r="D1009" s="6"/>
    </row>
    <row r="1010" ht="15">
      <c r="D1010" s="6"/>
    </row>
    <row r="1011" ht="15">
      <c r="D1011" s="6"/>
    </row>
    <row r="1012" ht="15">
      <c r="D1012" s="6"/>
    </row>
    <row r="1013" ht="15">
      <c r="D1013" s="6"/>
    </row>
    <row r="1014" ht="15">
      <c r="D1014" s="6"/>
    </row>
    <row r="1015" ht="15">
      <c r="D1015" s="6"/>
    </row>
    <row r="1016" ht="15">
      <c r="D1016" s="6"/>
    </row>
    <row r="1017" ht="15">
      <c r="D1017" s="6"/>
    </row>
    <row r="1018" ht="15">
      <c r="D1018" s="6"/>
    </row>
    <row r="1019" ht="15">
      <c r="D1019" s="6"/>
    </row>
    <row r="1020" ht="15">
      <c r="D1020" s="6"/>
    </row>
    <row r="1021" ht="15">
      <c r="D1021" s="6"/>
    </row>
    <row r="1022" ht="15">
      <c r="D1022" s="6"/>
    </row>
    <row r="1023" ht="15">
      <c r="D1023" s="6"/>
    </row>
    <row r="1024" ht="15">
      <c r="D1024" s="6"/>
    </row>
    <row r="1025" ht="15">
      <c r="D1025" s="6"/>
    </row>
    <row r="1026" ht="15">
      <c r="D1026" s="6"/>
    </row>
    <row r="1027" ht="15">
      <c r="D1027" s="6"/>
    </row>
    <row r="1028" ht="15">
      <c r="D1028" s="6"/>
    </row>
    <row r="1029" ht="15">
      <c r="D1029" s="6"/>
    </row>
    <row r="1030" ht="15">
      <c r="D1030" s="6"/>
    </row>
    <row r="1031" ht="15">
      <c r="D1031" s="6"/>
    </row>
    <row r="1032" ht="15">
      <c r="D1032" s="6"/>
    </row>
    <row r="1033" ht="15">
      <c r="D1033" s="6"/>
    </row>
    <row r="1034" ht="15">
      <c r="D1034" s="6"/>
    </row>
    <row r="1035" ht="15">
      <c r="D1035" s="6"/>
    </row>
    <row r="1036" ht="15">
      <c r="D1036" s="6"/>
    </row>
    <row r="1037" ht="15">
      <c r="D1037" s="6"/>
    </row>
    <row r="1038" ht="15">
      <c r="D1038" s="6"/>
    </row>
    <row r="1039" ht="15">
      <c r="D1039" s="6"/>
    </row>
    <row r="1040" ht="15">
      <c r="D1040" s="6"/>
    </row>
    <row r="1041" ht="15">
      <c r="D1041" s="6"/>
    </row>
    <row r="1042" ht="15">
      <c r="D1042" s="6"/>
    </row>
    <row r="1043" ht="15">
      <c r="D1043" s="6"/>
    </row>
    <row r="1044" ht="15">
      <c r="D1044" s="6"/>
    </row>
    <row r="1045" ht="15">
      <c r="D1045" s="6"/>
    </row>
    <row r="1046" ht="15">
      <c r="D1046" s="6"/>
    </row>
    <row r="1047" ht="15">
      <c r="D1047" s="6"/>
    </row>
    <row r="1048" ht="15">
      <c r="D1048" s="6"/>
    </row>
    <row r="1049" ht="15">
      <c r="D1049" s="6"/>
    </row>
    <row r="1050" ht="15">
      <c r="D1050" s="6"/>
    </row>
    <row r="1051" ht="15">
      <c r="D1051" s="6"/>
    </row>
    <row r="1052" ht="15">
      <c r="D1052" s="6"/>
    </row>
    <row r="1053" ht="15">
      <c r="D1053" s="6"/>
    </row>
    <row r="1054" ht="15">
      <c r="D1054" s="6"/>
    </row>
    <row r="1055" ht="15">
      <c r="D1055" s="6"/>
    </row>
    <row r="1056" ht="15">
      <c r="D1056" s="6"/>
    </row>
    <row r="1057" ht="15">
      <c r="D1057" s="6"/>
    </row>
    <row r="1058" ht="15">
      <c r="D1058" s="6"/>
    </row>
    <row r="1059" ht="15">
      <c r="D1059" s="6"/>
    </row>
    <row r="1060" ht="15">
      <c r="D1060" s="6"/>
    </row>
    <row r="1061" ht="15">
      <c r="D1061" s="6"/>
    </row>
    <row r="1062" ht="15">
      <c r="D1062" s="6"/>
    </row>
    <row r="1063" ht="15">
      <c r="D1063" s="6"/>
    </row>
    <row r="1064" ht="15">
      <c r="D1064" s="6"/>
    </row>
    <row r="1065" ht="15">
      <c r="D1065" s="6"/>
    </row>
    <row r="1066" ht="15">
      <c r="D1066" s="6"/>
    </row>
    <row r="1067" ht="15">
      <c r="D1067" s="6"/>
    </row>
    <row r="1068" ht="15">
      <c r="D1068" s="6"/>
    </row>
    <row r="1069" ht="15">
      <c r="D1069" s="6"/>
    </row>
    <row r="1070" ht="15">
      <c r="D1070" s="6"/>
    </row>
    <row r="1071" ht="15">
      <c r="D1071" s="6"/>
    </row>
    <row r="1072" ht="15">
      <c r="D1072" s="6"/>
    </row>
    <row r="1073" ht="15">
      <c r="D1073" s="6"/>
    </row>
    <row r="1074" ht="15">
      <c r="D1074" s="6"/>
    </row>
    <row r="1075" ht="15">
      <c r="D1075" s="6"/>
    </row>
    <row r="1076" ht="15">
      <c r="D1076" s="6"/>
    </row>
    <row r="1077" ht="15">
      <c r="D1077" s="6"/>
    </row>
    <row r="1078" ht="15">
      <c r="D1078" s="6"/>
    </row>
    <row r="1079" ht="15">
      <c r="D1079" s="6"/>
    </row>
    <row r="1080" ht="15">
      <c r="D1080" s="6"/>
    </row>
    <row r="1081" ht="15">
      <c r="D1081" s="6"/>
    </row>
    <row r="1082" ht="15">
      <c r="D1082" s="6"/>
    </row>
    <row r="1083" ht="15">
      <c r="D1083" s="6"/>
    </row>
    <row r="1084" ht="15">
      <c r="D1084" s="6"/>
    </row>
    <row r="1085" ht="15">
      <c r="D1085" s="6"/>
    </row>
    <row r="1086" ht="15">
      <c r="D1086" s="6"/>
    </row>
    <row r="1087" ht="15">
      <c r="D1087" s="6"/>
    </row>
    <row r="1088" ht="15">
      <c r="D1088" s="6"/>
    </row>
    <row r="1089" ht="15">
      <c r="D1089" s="6"/>
    </row>
    <row r="1090" ht="15">
      <c r="D1090" s="6"/>
    </row>
    <row r="1091" ht="15">
      <c r="D1091" s="6"/>
    </row>
    <row r="1092" ht="15">
      <c r="D1092" s="6"/>
    </row>
    <row r="1093" ht="15">
      <c r="D1093" s="6"/>
    </row>
    <row r="1094" ht="15">
      <c r="D1094" s="6"/>
    </row>
    <row r="1095" ht="15">
      <c r="D1095" s="6"/>
    </row>
    <row r="1096" ht="15">
      <c r="D1096" s="6"/>
    </row>
    <row r="1097" ht="15">
      <c r="D1097" s="6"/>
    </row>
    <row r="1098" ht="15">
      <c r="D1098" s="6"/>
    </row>
    <row r="1099" ht="15">
      <c r="D1099" s="6"/>
    </row>
    <row r="1100" ht="15">
      <c r="D1100" s="6"/>
    </row>
    <row r="1101" ht="15">
      <c r="D1101" s="6"/>
    </row>
    <row r="1102" ht="15">
      <c r="D1102" s="6"/>
    </row>
    <row r="1103" ht="15">
      <c r="D1103" s="6"/>
    </row>
    <row r="1104" ht="15">
      <c r="D1104" s="6"/>
    </row>
    <row r="1105" ht="15">
      <c r="D1105" s="6"/>
    </row>
    <row r="1106" ht="15">
      <c r="D1106" s="6"/>
    </row>
    <row r="1107" ht="15">
      <c r="D1107" s="6"/>
    </row>
    <row r="1108" ht="15">
      <c r="D1108" s="6"/>
    </row>
    <row r="1109" ht="15">
      <c r="D1109" s="6"/>
    </row>
    <row r="1110" ht="15">
      <c r="D1110" s="6"/>
    </row>
    <row r="1111" ht="15">
      <c r="D1111" s="6"/>
    </row>
    <row r="1112" ht="15">
      <c r="D1112" s="6"/>
    </row>
    <row r="1113" ht="15">
      <c r="D1113" s="6"/>
    </row>
    <row r="1114" ht="15">
      <c r="D1114" s="6"/>
    </row>
    <row r="1115" ht="15">
      <c r="D1115" s="6"/>
    </row>
    <row r="1116" ht="15">
      <c r="D1116" s="6"/>
    </row>
    <row r="1117" ht="15">
      <c r="D1117" s="6"/>
    </row>
    <row r="1118" ht="15">
      <c r="D1118" s="6"/>
    </row>
    <row r="1119" ht="15">
      <c r="D1119" s="6"/>
    </row>
    <row r="1120" ht="15">
      <c r="D1120" s="6"/>
    </row>
    <row r="1121" ht="15">
      <c r="D1121" s="6"/>
    </row>
    <row r="1122" ht="15">
      <c r="D1122" s="6"/>
    </row>
    <row r="1123" ht="15">
      <c r="D1123" s="6"/>
    </row>
    <row r="1124" ht="15">
      <c r="D1124" s="6"/>
    </row>
    <row r="1125" ht="15">
      <c r="D1125" s="6"/>
    </row>
    <row r="1126" ht="15">
      <c r="D1126" s="6"/>
    </row>
    <row r="1127" ht="15">
      <c r="D1127" s="6"/>
    </row>
    <row r="1128" ht="15">
      <c r="D1128" s="6"/>
    </row>
    <row r="1129" ht="15">
      <c r="D1129" s="6"/>
    </row>
    <row r="1130" ht="15">
      <c r="D1130" s="6"/>
    </row>
    <row r="1131" ht="15">
      <c r="D1131" s="6"/>
    </row>
    <row r="1132" ht="15">
      <c r="D1132" s="6"/>
    </row>
    <row r="1133" ht="15">
      <c r="D1133" s="6"/>
    </row>
    <row r="1134" ht="15">
      <c r="D1134" s="6"/>
    </row>
    <row r="1135" ht="15">
      <c r="D1135" s="6"/>
    </row>
    <row r="1136" ht="15">
      <c r="D1136" s="6"/>
    </row>
    <row r="1137" ht="15">
      <c r="D1137" s="6"/>
    </row>
    <row r="1138" ht="15">
      <c r="D1138" s="6"/>
    </row>
    <row r="1139" ht="15">
      <c r="D1139" s="6"/>
    </row>
    <row r="1140" ht="15">
      <c r="D1140" s="6"/>
    </row>
    <row r="1141" ht="15">
      <c r="D1141" s="6"/>
    </row>
    <row r="1142" ht="15">
      <c r="D1142" s="6"/>
    </row>
    <row r="1143" ht="15">
      <c r="D1143" s="6"/>
    </row>
    <row r="1144" ht="15">
      <c r="D1144" s="6"/>
    </row>
    <row r="1145" ht="15">
      <c r="D1145" s="6"/>
    </row>
    <row r="1146" ht="15">
      <c r="D1146" s="6"/>
    </row>
    <row r="1147" ht="15">
      <c r="D1147" s="6"/>
    </row>
    <row r="1148" ht="15">
      <c r="D1148" s="6"/>
    </row>
    <row r="1149" ht="15">
      <c r="D1149" s="6"/>
    </row>
    <row r="1150" ht="15">
      <c r="D1150" s="6"/>
    </row>
    <row r="1151" ht="15">
      <c r="D1151" s="6"/>
    </row>
    <row r="1152" ht="15">
      <c r="D1152" s="6"/>
    </row>
    <row r="1153" ht="15">
      <c r="D1153" s="6"/>
    </row>
    <row r="1154" ht="15">
      <c r="D1154" s="6"/>
    </row>
    <row r="1155" ht="15">
      <c r="D1155" s="6"/>
    </row>
    <row r="1156" ht="15">
      <c r="D1156" s="6"/>
    </row>
    <row r="1157" ht="15">
      <c r="D1157" s="6"/>
    </row>
    <row r="1158" ht="15">
      <c r="D1158" s="6"/>
    </row>
    <row r="1159" ht="15">
      <c r="D1159" s="6"/>
    </row>
    <row r="1160" ht="15">
      <c r="D1160" s="6"/>
    </row>
    <row r="1161" ht="15">
      <c r="D1161" s="6"/>
    </row>
    <row r="1162" ht="15">
      <c r="D1162" s="6"/>
    </row>
    <row r="1163" ht="15">
      <c r="D1163" s="6"/>
    </row>
    <row r="1164" ht="15">
      <c r="D1164" s="6"/>
    </row>
    <row r="1165" ht="15">
      <c r="D1165" s="6"/>
    </row>
    <row r="1166" ht="15">
      <c r="D1166" s="6"/>
    </row>
    <row r="1167" ht="15">
      <c r="D1167" s="6"/>
    </row>
    <row r="1168" ht="15">
      <c r="D1168" s="6"/>
    </row>
    <row r="1169" ht="15">
      <c r="D1169" s="6"/>
    </row>
    <row r="1170" ht="15">
      <c r="D1170" s="6"/>
    </row>
    <row r="1171" ht="15">
      <c r="D1171" s="6"/>
    </row>
    <row r="1172" ht="15">
      <c r="D1172" s="6"/>
    </row>
    <row r="1173" ht="15">
      <c r="D1173" s="6"/>
    </row>
    <row r="1174" ht="15">
      <c r="D1174" s="6"/>
    </row>
    <row r="1175" ht="15">
      <c r="D1175" s="6"/>
    </row>
    <row r="1176" ht="15">
      <c r="D1176" s="6"/>
    </row>
    <row r="1177" ht="15">
      <c r="D1177" s="6"/>
    </row>
    <row r="1178" ht="15">
      <c r="D1178" s="6"/>
    </row>
    <row r="1179" ht="15">
      <c r="D1179" s="6"/>
    </row>
    <row r="1180" ht="15">
      <c r="D1180" s="6"/>
    </row>
    <row r="1181" ht="15">
      <c r="D1181" s="6"/>
    </row>
    <row r="1182" ht="15">
      <c r="D1182" s="6"/>
    </row>
    <row r="1183" ht="15">
      <c r="D1183" s="6"/>
    </row>
    <row r="1184" ht="15">
      <c r="D1184" s="6"/>
    </row>
    <row r="1185" ht="15">
      <c r="D1185" s="6"/>
    </row>
    <row r="1186" ht="15">
      <c r="D1186" s="6"/>
    </row>
    <row r="1187" ht="15">
      <c r="D1187" s="6"/>
    </row>
    <row r="1188" ht="15">
      <c r="D1188" s="6"/>
    </row>
    <row r="1189" ht="15">
      <c r="D1189" s="6"/>
    </row>
    <row r="1190" ht="15">
      <c r="D1190" s="6"/>
    </row>
    <row r="1191" ht="15">
      <c r="D1191" s="6"/>
    </row>
    <row r="1192" ht="15">
      <c r="D1192" s="6"/>
    </row>
    <row r="1193" ht="15">
      <c r="D1193" s="6"/>
    </row>
    <row r="1194" ht="15">
      <c r="D1194" s="6"/>
    </row>
    <row r="1195" ht="15">
      <c r="D1195" s="6"/>
    </row>
    <row r="1196" ht="15">
      <c r="D1196" s="6"/>
    </row>
    <row r="1197" ht="15">
      <c r="D1197" s="6"/>
    </row>
    <row r="1198" ht="15">
      <c r="D1198" s="6"/>
    </row>
    <row r="1199" ht="15">
      <c r="D1199" s="6"/>
    </row>
    <row r="1200" ht="15">
      <c r="D1200" s="6"/>
    </row>
    <row r="1201" ht="15">
      <c r="D1201" s="6"/>
    </row>
    <row r="1202" ht="15">
      <c r="D1202" s="6"/>
    </row>
    <row r="1203" ht="15">
      <c r="D1203" s="6"/>
    </row>
    <row r="1204" ht="15">
      <c r="D1204" s="6"/>
    </row>
    <row r="1205" ht="15">
      <c r="D1205" s="6"/>
    </row>
    <row r="1206" ht="15">
      <c r="D1206" s="6"/>
    </row>
    <row r="1207" ht="15">
      <c r="D1207" s="6"/>
    </row>
    <row r="1208" ht="15">
      <c r="D1208" s="6"/>
    </row>
    <row r="1209" ht="15">
      <c r="D1209" s="6"/>
    </row>
    <row r="1210" ht="15">
      <c r="D1210" s="6"/>
    </row>
    <row r="1211" ht="15">
      <c r="D1211" s="6"/>
    </row>
    <row r="1212" ht="15">
      <c r="D1212" s="6"/>
    </row>
    <row r="1213" ht="15">
      <c r="D1213" s="6"/>
    </row>
    <row r="1214" ht="15">
      <c r="D1214" s="6"/>
    </row>
    <row r="1215" ht="15">
      <c r="D1215" s="6"/>
    </row>
    <row r="1216" ht="15">
      <c r="D1216" s="6"/>
    </row>
    <row r="1217" ht="15">
      <c r="D1217" s="6"/>
    </row>
    <row r="1218" ht="15">
      <c r="D1218" s="6"/>
    </row>
    <row r="1219" ht="15">
      <c r="D1219" s="6"/>
    </row>
    <row r="1220" ht="15">
      <c r="D1220" s="6"/>
    </row>
    <row r="1221" ht="15">
      <c r="D1221" s="6"/>
    </row>
    <row r="1222" ht="15">
      <c r="D1222" s="6"/>
    </row>
    <row r="1223" ht="15">
      <c r="D1223" s="6"/>
    </row>
    <row r="1224" ht="15">
      <c r="D1224" s="6"/>
    </row>
    <row r="1225" ht="15">
      <c r="D1225" s="6"/>
    </row>
    <row r="1226" ht="15">
      <c r="D1226" s="6"/>
    </row>
    <row r="1227" ht="15">
      <c r="D1227" s="6"/>
    </row>
    <row r="1228" ht="15">
      <c r="D1228" s="6"/>
    </row>
    <row r="1229" ht="15">
      <c r="D1229" s="6"/>
    </row>
    <row r="1230" ht="15">
      <c r="D1230" s="6"/>
    </row>
    <row r="1231" ht="15">
      <c r="D1231" s="6"/>
    </row>
    <row r="1232" ht="15">
      <c r="D1232" s="6"/>
    </row>
    <row r="1233" ht="15">
      <c r="D1233" s="6"/>
    </row>
    <row r="1234" ht="15">
      <c r="D1234" s="6"/>
    </row>
    <row r="1235" ht="15">
      <c r="D1235" s="6"/>
    </row>
    <row r="1236" ht="15">
      <c r="D1236" s="6"/>
    </row>
    <row r="1237" ht="15">
      <c r="D1237" s="6"/>
    </row>
    <row r="1238" ht="15">
      <c r="D1238" s="6"/>
    </row>
    <row r="1239" ht="15">
      <c r="D1239" s="6"/>
    </row>
    <row r="1240" ht="15">
      <c r="D1240" s="6"/>
    </row>
    <row r="1241" ht="15">
      <c r="D1241" s="6"/>
    </row>
    <row r="1242" ht="15">
      <c r="D1242" s="6"/>
    </row>
    <row r="1243" ht="15">
      <c r="D1243" s="6"/>
    </row>
    <row r="1244" ht="15">
      <c r="D1244" s="6"/>
    </row>
    <row r="1245" ht="15">
      <c r="D1245" s="6"/>
    </row>
    <row r="1246" ht="15">
      <c r="D1246" s="6"/>
    </row>
    <row r="1247" ht="15">
      <c r="D1247" s="6"/>
    </row>
    <row r="1248" ht="15">
      <c r="D1248" s="6"/>
    </row>
    <row r="1249" ht="15">
      <c r="D1249" s="6"/>
    </row>
    <row r="1250" ht="15">
      <c r="D1250" s="6"/>
    </row>
    <row r="1251" ht="15">
      <c r="D1251" s="6"/>
    </row>
    <row r="1252" ht="15">
      <c r="D1252" s="6"/>
    </row>
    <row r="1253" ht="15">
      <c r="D1253" s="6"/>
    </row>
    <row r="1254" ht="15">
      <c r="D1254" s="6"/>
    </row>
    <row r="1255" ht="15">
      <c r="D1255" s="6"/>
    </row>
    <row r="1256" ht="15">
      <c r="D1256" s="6"/>
    </row>
    <row r="1257" ht="15">
      <c r="D1257" s="6"/>
    </row>
    <row r="1258" ht="15">
      <c r="D1258" s="6"/>
    </row>
    <row r="1259" ht="15">
      <c r="D1259" s="6"/>
    </row>
    <row r="1260" ht="15">
      <c r="D1260" s="6"/>
    </row>
    <row r="1261" ht="15">
      <c r="D1261" s="6"/>
    </row>
    <row r="1262" ht="15">
      <c r="D1262" s="6"/>
    </row>
    <row r="1263" ht="15">
      <c r="D1263" s="6"/>
    </row>
    <row r="1264" ht="15">
      <c r="D1264" s="6"/>
    </row>
    <row r="1265" ht="15">
      <c r="D1265" s="6"/>
    </row>
    <row r="1266" ht="15">
      <c r="D1266" s="6"/>
    </row>
    <row r="1267" ht="15">
      <c r="D1267" s="6"/>
    </row>
    <row r="1268" ht="15">
      <c r="D1268" s="6"/>
    </row>
    <row r="1269" ht="15">
      <c r="D1269" s="6"/>
    </row>
    <row r="1270" ht="15">
      <c r="D1270" s="6"/>
    </row>
    <row r="1271" ht="15">
      <c r="D1271" s="6"/>
    </row>
    <row r="1272" ht="15">
      <c r="D1272" s="6"/>
    </row>
    <row r="1273" ht="15">
      <c r="D1273" s="6"/>
    </row>
    <row r="1274" ht="15">
      <c r="D1274" s="6"/>
    </row>
    <row r="1275" ht="15">
      <c r="D1275" s="6"/>
    </row>
    <row r="1276" ht="15">
      <c r="D1276" s="6"/>
    </row>
    <row r="1277" ht="15">
      <c r="D1277" s="6"/>
    </row>
    <row r="1278" ht="15">
      <c r="D1278" s="6"/>
    </row>
    <row r="1279" ht="15">
      <c r="D1279" s="6"/>
    </row>
    <row r="1280" ht="15">
      <c r="D1280" s="6"/>
    </row>
    <row r="1281" ht="15">
      <c r="D1281" s="6"/>
    </row>
    <row r="1282" ht="15">
      <c r="D1282" s="6"/>
    </row>
    <row r="1283" ht="15">
      <c r="D1283" s="6"/>
    </row>
    <row r="1284" ht="15">
      <c r="D1284" s="6"/>
    </row>
    <row r="1285" ht="15">
      <c r="D1285" s="6"/>
    </row>
    <row r="1286" ht="15">
      <c r="D1286" s="6"/>
    </row>
    <row r="1287" ht="15">
      <c r="D1287" s="6"/>
    </row>
    <row r="1288" ht="15">
      <c r="D1288" s="6"/>
    </row>
    <row r="1289" ht="15">
      <c r="D1289" s="6"/>
    </row>
    <row r="1290" ht="15">
      <c r="D1290" s="6"/>
    </row>
    <row r="1291" ht="15">
      <c r="D1291" s="6"/>
    </row>
    <row r="1292" ht="15">
      <c r="D1292" s="6"/>
    </row>
    <row r="1293" ht="15">
      <c r="D1293" s="6"/>
    </row>
    <row r="1294" ht="15">
      <c r="D1294" s="6"/>
    </row>
    <row r="1295" ht="15">
      <c r="D1295" s="6"/>
    </row>
    <row r="1296" ht="15">
      <c r="D1296" s="6"/>
    </row>
    <row r="1297" ht="15">
      <c r="D1297" s="6"/>
    </row>
    <row r="1298" ht="15">
      <c r="D1298" s="6"/>
    </row>
    <row r="1299" ht="15">
      <c r="D1299" s="6"/>
    </row>
    <row r="1300" ht="15">
      <c r="D1300" s="6"/>
    </row>
    <row r="1301" ht="15">
      <c r="D1301" s="6"/>
    </row>
    <row r="1302" ht="15">
      <c r="D1302" s="6"/>
    </row>
    <row r="1303" ht="15">
      <c r="D1303" s="6"/>
    </row>
    <row r="1304" ht="15">
      <c r="D1304" s="6"/>
    </row>
    <row r="1305" ht="15">
      <c r="D1305" s="6"/>
    </row>
    <row r="1306" ht="15">
      <c r="D1306" s="6"/>
    </row>
    <row r="1307" ht="15">
      <c r="D1307" s="6"/>
    </row>
    <row r="1308" ht="15">
      <c r="D1308" s="6"/>
    </row>
    <row r="1309" ht="15">
      <c r="D1309" s="6"/>
    </row>
    <row r="1310" ht="15">
      <c r="D1310" s="6"/>
    </row>
    <row r="1311" ht="15">
      <c r="D1311" s="6"/>
    </row>
    <row r="1312" ht="15">
      <c r="D1312" s="6"/>
    </row>
    <row r="1313" ht="15">
      <c r="D1313" s="6"/>
    </row>
    <row r="1314" ht="15">
      <c r="D1314" s="6"/>
    </row>
    <row r="1315" ht="15">
      <c r="D1315" s="6"/>
    </row>
    <row r="1316" ht="15">
      <c r="D1316" s="6"/>
    </row>
    <row r="1317" ht="15">
      <c r="D1317" s="6"/>
    </row>
    <row r="1318" ht="15">
      <c r="D1318" s="6"/>
    </row>
    <row r="1319" ht="15">
      <c r="D1319" s="6"/>
    </row>
    <row r="1320" ht="15">
      <c r="D1320" s="6"/>
    </row>
    <row r="1321" ht="15">
      <c r="D1321" s="6"/>
    </row>
    <row r="1322" ht="15">
      <c r="D1322" s="6"/>
    </row>
    <row r="1323" ht="15">
      <c r="D1323" s="6"/>
    </row>
    <row r="1324" ht="15">
      <c r="D1324" s="6"/>
    </row>
    <row r="1325" ht="15">
      <c r="D1325" s="6"/>
    </row>
    <row r="1326" ht="15">
      <c r="D1326" s="6"/>
    </row>
    <row r="1327" ht="15">
      <c r="D1327" s="6"/>
    </row>
    <row r="1328" ht="15">
      <c r="D1328" s="6"/>
    </row>
    <row r="1329" ht="15">
      <c r="D1329" s="6"/>
    </row>
    <row r="1330" ht="15">
      <c r="D1330" s="6"/>
    </row>
    <row r="1331" ht="15">
      <c r="D1331" s="6"/>
    </row>
    <row r="1332" ht="15">
      <c r="D1332" s="6"/>
    </row>
    <row r="1333" ht="15">
      <c r="D1333" s="6"/>
    </row>
    <row r="1334" ht="15">
      <c r="D1334" s="6"/>
    </row>
    <row r="1335" ht="15">
      <c r="D1335" s="6"/>
    </row>
    <row r="1336" ht="15">
      <c r="D1336" s="6"/>
    </row>
    <row r="1337" ht="15">
      <c r="D1337" s="6"/>
    </row>
    <row r="1338" ht="15">
      <c r="D1338" s="6"/>
    </row>
    <row r="1339" ht="15">
      <c r="D1339" s="6"/>
    </row>
    <row r="1340" ht="15">
      <c r="D1340" s="6"/>
    </row>
    <row r="1341" ht="15">
      <c r="D1341" s="6"/>
    </row>
    <row r="1342" ht="15">
      <c r="D1342" s="6"/>
    </row>
    <row r="1343" ht="15">
      <c r="D1343" s="6"/>
    </row>
    <row r="1344" ht="15">
      <c r="D1344" s="6"/>
    </row>
    <row r="1345" ht="15">
      <c r="D1345" s="6"/>
    </row>
    <row r="1346" ht="15">
      <c r="D1346" s="6"/>
    </row>
    <row r="1347" ht="15">
      <c r="D1347" s="6"/>
    </row>
    <row r="1348" ht="15">
      <c r="D1348" s="6"/>
    </row>
    <row r="1349" ht="15">
      <c r="D1349" s="6"/>
    </row>
    <row r="1350" ht="15">
      <c r="D1350" s="6"/>
    </row>
    <row r="1351" ht="15">
      <c r="D1351" s="6"/>
    </row>
    <row r="1352" ht="15">
      <c r="D1352" s="6"/>
    </row>
    <row r="1353" ht="15">
      <c r="D1353" s="6"/>
    </row>
    <row r="1354" ht="15">
      <c r="D1354" s="6"/>
    </row>
    <row r="1355" ht="15">
      <c r="D1355" s="6"/>
    </row>
    <row r="1356" ht="15">
      <c r="D1356" s="6"/>
    </row>
    <row r="1357" ht="15">
      <c r="D1357" s="6"/>
    </row>
    <row r="1358" ht="15">
      <c r="D1358" s="6"/>
    </row>
    <row r="1359" ht="15">
      <c r="D1359" s="6"/>
    </row>
    <row r="1360" ht="15">
      <c r="D1360" s="6"/>
    </row>
    <row r="1361" ht="15">
      <c r="D1361" s="6"/>
    </row>
    <row r="1362" ht="15">
      <c r="D1362" s="6"/>
    </row>
    <row r="1363" ht="15">
      <c r="D1363" s="6"/>
    </row>
    <row r="1364" ht="15">
      <c r="D1364" s="6"/>
    </row>
    <row r="1365" ht="15">
      <c r="D1365" s="6"/>
    </row>
    <row r="1366" ht="15">
      <c r="D1366" s="6"/>
    </row>
    <row r="1367" ht="15">
      <c r="D1367" s="6"/>
    </row>
    <row r="1368" ht="15">
      <c r="D1368" s="6"/>
    </row>
    <row r="1369" ht="15">
      <c r="D1369" s="6"/>
    </row>
    <row r="1370" ht="15">
      <c r="D1370" s="6"/>
    </row>
    <row r="1371" ht="15">
      <c r="D1371" s="6"/>
    </row>
    <row r="1372" ht="15">
      <c r="D1372" s="6"/>
    </row>
    <row r="1373" ht="15">
      <c r="D1373" s="6"/>
    </row>
    <row r="1374" ht="15">
      <c r="D1374" s="6"/>
    </row>
    <row r="1375" ht="15">
      <c r="D1375" s="6"/>
    </row>
    <row r="1376" ht="15">
      <c r="D1376" s="6"/>
    </row>
    <row r="1377" ht="15">
      <c r="D1377" s="6"/>
    </row>
    <row r="1378" ht="15">
      <c r="D1378" s="6"/>
    </row>
    <row r="1379" ht="15">
      <c r="D1379" s="6"/>
    </row>
    <row r="1380" ht="15">
      <c r="D1380" s="6"/>
    </row>
    <row r="1381" ht="15">
      <c r="D1381" s="6"/>
    </row>
    <row r="1382" ht="15">
      <c r="D1382" s="6"/>
    </row>
    <row r="1383" ht="15">
      <c r="D1383" s="6"/>
    </row>
    <row r="1384" ht="15">
      <c r="D1384" s="6"/>
    </row>
    <row r="1385" ht="15">
      <c r="D1385" s="6"/>
    </row>
    <row r="1386" ht="15">
      <c r="D1386" s="6"/>
    </row>
    <row r="1387" ht="15">
      <c r="D1387" s="6"/>
    </row>
    <row r="1388" ht="15">
      <c r="D1388" s="6"/>
    </row>
    <row r="1389" ht="15">
      <c r="D1389" s="6"/>
    </row>
    <row r="1390" ht="15">
      <c r="D1390" s="6"/>
    </row>
    <row r="1391" ht="15">
      <c r="D1391" s="6"/>
    </row>
    <row r="1392" ht="15">
      <c r="D1392" s="6"/>
    </row>
    <row r="1393" ht="15">
      <c r="D1393" s="6"/>
    </row>
    <row r="1394" ht="15">
      <c r="D1394" s="6"/>
    </row>
    <row r="1395" ht="15">
      <c r="D1395" s="6"/>
    </row>
    <row r="1396" ht="15">
      <c r="D1396" s="6"/>
    </row>
    <row r="1397" ht="15">
      <c r="D1397" s="6"/>
    </row>
    <row r="1398" ht="15">
      <c r="D1398" s="6"/>
    </row>
    <row r="1399" ht="15">
      <c r="D1399" s="6"/>
    </row>
    <row r="1400" ht="15">
      <c r="D1400" s="6"/>
    </row>
    <row r="1401" ht="15">
      <c r="D1401" s="6"/>
    </row>
    <row r="1402" ht="15">
      <c r="D1402" s="6"/>
    </row>
    <row r="1403" ht="15">
      <c r="D1403" s="6"/>
    </row>
    <row r="1404" ht="15">
      <c r="D1404" s="6"/>
    </row>
    <row r="1405" ht="15">
      <c r="D1405" s="6"/>
    </row>
    <row r="1406" ht="15">
      <c r="D1406" s="6"/>
    </row>
    <row r="1407" ht="15">
      <c r="D1407" s="6"/>
    </row>
    <row r="1408" ht="15">
      <c r="D1408" s="6"/>
    </row>
    <row r="1409" ht="15">
      <c r="D1409" s="6"/>
    </row>
    <row r="1410" ht="15">
      <c r="D1410" s="6"/>
    </row>
    <row r="1411" ht="15">
      <c r="D1411" s="6"/>
    </row>
    <row r="1412" ht="15">
      <c r="D1412" s="6"/>
    </row>
    <row r="1413" ht="15">
      <c r="D1413" s="6"/>
    </row>
    <row r="1414" ht="15">
      <c r="D1414" s="6"/>
    </row>
    <row r="1415" ht="15">
      <c r="D1415" s="6"/>
    </row>
    <row r="1416" ht="15">
      <c r="D1416" s="6"/>
    </row>
    <row r="1417" ht="15">
      <c r="D1417" s="6"/>
    </row>
    <row r="1418" ht="15">
      <c r="D1418" s="6"/>
    </row>
    <row r="1419" ht="15">
      <c r="D1419" s="6"/>
    </row>
    <row r="1420" ht="15">
      <c r="D1420" s="6"/>
    </row>
    <row r="1421" ht="15">
      <c r="D1421" s="6"/>
    </row>
    <row r="1422" ht="15">
      <c r="D1422" s="6"/>
    </row>
    <row r="1423" ht="15">
      <c r="D1423" s="6"/>
    </row>
    <row r="1424" ht="15">
      <c r="D1424" s="6"/>
    </row>
    <row r="1425" ht="15">
      <c r="D1425" s="6"/>
    </row>
    <row r="1426" ht="15">
      <c r="D1426" s="6"/>
    </row>
    <row r="1427" ht="15">
      <c r="D1427" s="6"/>
    </row>
    <row r="1428" ht="15">
      <c r="D1428" s="6"/>
    </row>
    <row r="1429" ht="15">
      <c r="D1429" s="6"/>
    </row>
    <row r="1430" ht="15">
      <c r="D1430" s="6"/>
    </row>
    <row r="1431" ht="15">
      <c r="D1431" s="6"/>
    </row>
    <row r="1432" ht="15">
      <c r="D1432" s="6"/>
    </row>
    <row r="1433" ht="15">
      <c r="D1433" s="6"/>
    </row>
    <row r="1434" ht="15">
      <c r="D1434" s="6"/>
    </row>
    <row r="1435" ht="15">
      <c r="D1435" s="6"/>
    </row>
    <row r="1436" ht="15">
      <c r="D1436" s="6"/>
    </row>
    <row r="1437" ht="15">
      <c r="D1437" s="6"/>
    </row>
    <row r="1438" ht="15">
      <c r="D1438" s="6"/>
    </row>
    <row r="1439" ht="15">
      <c r="D1439" s="6"/>
    </row>
    <row r="1440" ht="15">
      <c r="D1440" s="6"/>
    </row>
    <row r="1441" ht="15">
      <c r="D1441" s="6"/>
    </row>
    <row r="1442" ht="15">
      <c r="D1442" s="6"/>
    </row>
    <row r="1443" ht="15">
      <c r="D1443" s="6"/>
    </row>
    <row r="1444" ht="15">
      <c r="D1444" s="6"/>
    </row>
    <row r="1445" ht="15">
      <c r="D1445" s="6"/>
    </row>
    <row r="1446" ht="15">
      <c r="D1446" s="6"/>
    </row>
    <row r="1447" ht="15">
      <c r="D1447" s="6"/>
    </row>
    <row r="1448" ht="15">
      <c r="D1448" s="6"/>
    </row>
    <row r="1449" ht="15">
      <c r="D1449" s="6"/>
    </row>
    <row r="1450" ht="15">
      <c r="D1450" s="6"/>
    </row>
    <row r="1451" ht="15">
      <c r="D1451" s="6"/>
    </row>
    <row r="1452" ht="15">
      <c r="D1452" s="6"/>
    </row>
    <row r="1453" ht="15">
      <c r="D1453" s="6"/>
    </row>
    <row r="1454" ht="15">
      <c r="D1454" s="6"/>
    </row>
    <row r="1455" ht="15">
      <c r="D1455" s="6"/>
    </row>
    <row r="1456" ht="15">
      <c r="D1456" s="6"/>
    </row>
    <row r="1457" ht="15">
      <c r="D1457" s="6"/>
    </row>
    <row r="1458" ht="15">
      <c r="D1458" s="6"/>
    </row>
    <row r="1459" ht="15">
      <c r="D1459" s="6"/>
    </row>
    <row r="1460" ht="15">
      <c r="D1460" s="6"/>
    </row>
    <row r="1461" ht="15">
      <c r="D1461" s="6"/>
    </row>
    <row r="1462" ht="15">
      <c r="D1462" s="6"/>
    </row>
    <row r="1463" ht="15">
      <c r="D1463" s="6"/>
    </row>
    <row r="1464" ht="15">
      <c r="D1464" s="6"/>
    </row>
    <row r="1465" ht="15">
      <c r="D1465" s="6"/>
    </row>
    <row r="1466" ht="15">
      <c r="D1466" s="6"/>
    </row>
    <row r="1467" ht="15">
      <c r="D1467" s="6"/>
    </row>
    <row r="1468" ht="15">
      <c r="D1468" s="6"/>
    </row>
    <row r="1469" ht="15">
      <c r="D1469" s="6"/>
    </row>
    <row r="1470" ht="15">
      <c r="D1470" s="6"/>
    </row>
    <row r="1471" ht="15">
      <c r="D1471" s="6"/>
    </row>
    <row r="1472" ht="15">
      <c r="D1472" s="6"/>
    </row>
    <row r="1473" ht="15">
      <c r="D1473" s="6"/>
    </row>
    <row r="1474" ht="15">
      <c r="D1474" s="6"/>
    </row>
    <row r="1475" ht="15">
      <c r="D1475" s="6"/>
    </row>
    <row r="1476" ht="15">
      <c r="D1476" s="6"/>
    </row>
    <row r="1477" ht="15">
      <c r="D1477" s="6"/>
    </row>
    <row r="1478" ht="15">
      <c r="D1478" s="6"/>
    </row>
    <row r="1479" ht="15">
      <c r="D1479" s="6"/>
    </row>
    <row r="1480" ht="15">
      <c r="D1480" s="6"/>
    </row>
    <row r="1481" ht="15">
      <c r="D1481" s="6"/>
    </row>
    <row r="1482" ht="15">
      <c r="D1482" s="6"/>
    </row>
    <row r="1483" ht="15">
      <c r="D1483" s="6"/>
    </row>
    <row r="1484" ht="15">
      <c r="D1484" s="6"/>
    </row>
    <row r="1485" ht="15">
      <c r="D1485" s="6"/>
    </row>
    <row r="1486" ht="15">
      <c r="D1486" s="6"/>
    </row>
    <row r="1487" ht="15">
      <c r="D1487" s="6"/>
    </row>
    <row r="1488" ht="15">
      <c r="D1488" s="6"/>
    </row>
    <row r="1489" ht="15">
      <c r="D1489" s="6"/>
    </row>
    <row r="1490" ht="15">
      <c r="D1490" s="6"/>
    </row>
    <row r="1491" ht="15">
      <c r="D1491" s="6"/>
    </row>
    <row r="1492" ht="15">
      <c r="D1492" s="6"/>
    </row>
    <row r="1493" ht="15">
      <c r="D1493" s="6"/>
    </row>
    <row r="1494" ht="15">
      <c r="D1494" s="6"/>
    </row>
    <row r="1495" ht="15">
      <c r="D1495" s="6"/>
    </row>
    <row r="1496" ht="15">
      <c r="D1496" s="6"/>
    </row>
    <row r="1497" ht="15">
      <c r="D1497" s="6"/>
    </row>
    <row r="1498" ht="15">
      <c r="D1498" s="6"/>
    </row>
    <row r="1499" ht="15">
      <c r="D1499" s="6"/>
    </row>
    <row r="1500" ht="15">
      <c r="D1500" s="6"/>
    </row>
    <row r="1501" ht="15">
      <c r="D1501" s="6"/>
    </row>
    <row r="1502" ht="15">
      <c r="D1502" s="6"/>
    </row>
    <row r="1503" ht="15">
      <c r="D1503" s="6"/>
    </row>
    <row r="1504" ht="15">
      <c r="D1504" s="6"/>
    </row>
    <row r="1505" ht="15">
      <c r="D1505" s="6"/>
    </row>
    <row r="1506" ht="15">
      <c r="D1506" s="6"/>
    </row>
    <row r="1507" ht="15">
      <c r="D1507" s="6"/>
    </row>
    <row r="1508" ht="15">
      <c r="D1508" s="6"/>
    </row>
    <row r="1509" ht="15">
      <c r="D1509" s="6"/>
    </row>
    <row r="1510" ht="15">
      <c r="D1510" s="6"/>
    </row>
    <row r="1511" ht="15">
      <c r="D1511" s="6"/>
    </row>
    <row r="1512" ht="15">
      <c r="D1512" s="6"/>
    </row>
    <row r="1513" ht="15">
      <c r="D1513" s="6"/>
    </row>
    <row r="1514" ht="15">
      <c r="D1514" s="6"/>
    </row>
    <row r="1515" ht="15">
      <c r="D1515" s="6"/>
    </row>
    <row r="1516" ht="15">
      <c r="D1516" s="6"/>
    </row>
    <row r="1517" ht="15">
      <c r="D1517" s="6"/>
    </row>
    <row r="1518" ht="15">
      <c r="D1518" s="6"/>
    </row>
    <row r="1519" ht="15">
      <c r="D1519" s="6"/>
    </row>
    <row r="1520" ht="15">
      <c r="D1520" s="6"/>
    </row>
    <row r="1521" ht="15">
      <c r="D1521" s="6"/>
    </row>
    <row r="1522" ht="15">
      <c r="D1522" s="6"/>
    </row>
    <row r="1523" ht="15">
      <c r="D1523" s="6"/>
    </row>
    <row r="1524" ht="15">
      <c r="D1524" s="6"/>
    </row>
    <row r="1525" ht="15">
      <c r="D1525" s="6"/>
    </row>
    <row r="1526" ht="15">
      <c r="D1526" s="6"/>
    </row>
    <row r="1527" ht="15">
      <c r="D1527" s="6"/>
    </row>
    <row r="1528" ht="15">
      <c r="D1528" s="6"/>
    </row>
    <row r="1529" ht="15">
      <c r="D1529" s="6"/>
    </row>
    <row r="1530" ht="15">
      <c r="D1530" s="6"/>
    </row>
    <row r="1531" ht="15">
      <c r="D1531" s="6"/>
    </row>
    <row r="1532" ht="15">
      <c r="D1532" s="6"/>
    </row>
    <row r="1533" ht="15">
      <c r="D1533" s="6"/>
    </row>
    <row r="1534" ht="15">
      <c r="D1534" s="6"/>
    </row>
    <row r="1535" ht="15">
      <c r="D1535" s="6"/>
    </row>
    <row r="1536" ht="15">
      <c r="D1536" s="6"/>
    </row>
    <row r="1537" ht="15">
      <c r="D1537" s="6"/>
    </row>
    <row r="1538" ht="15">
      <c r="D1538" s="6"/>
    </row>
    <row r="1539" ht="15">
      <c r="D1539" s="6"/>
    </row>
    <row r="1540" ht="15">
      <c r="D1540" s="6"/>
    </row>
    <row r="1541" ht="15">
      <c r="D1541" s="6"/>
    </row>
    <row r="1542" ht="15">
      <c r="D1542" s="6"/>
    </row>
    <row r="1543" ht="15">
      <c r="D1543" s="6"/>
    </row>
    <row r="1544" ht="15">
      <c r="D1544" s="6"/>
    </row>
    <row r="1545" ht="15">
      <c r="D1545" s="6"/>
    </row>
    <row r="1546" ht="15">
      <c r="D1546" s="6"/>
    </row>
    <row r="1547" ht="15">
      <c r="D1547" s="6"/>
    </row>
    <row r="1548" ht="15">
      <c r="D1548" s="6"/>
    </row>
    <row r="1549" ht="15">
      <c r="D1549" s="6"/>
    </row>
    <row r="1550" ht="15">
      <c r="D1550" s="6"/>
    </row>
    <row r="1551" ht="15">
      <c r="D1551" s="6"/>
    </row>
    <row r="1552" ht="15">
      <c r="D1552" s="6"/>
    </row>
    <row r="1553" ht="15">
      <c r="D1553" s="6"/>
    </row>
    <row r="1554" ht="15">
      <c r="D1554" s="6"/>
    </row>
    <row r="1555" ht="15">
      <c r="D1555" s="6"/>
    </row>
    <row r="1556" ht="15">
      <c r="D1556" s="6"/>
    </row>
    <row r="1557" ht="15">
      <c r="D1557" s="6"/>
    </row>
    <row r="1558" ht="15">
      <c r="D1558" s="6"/>
    </row>
    <row r="1559" ht="15">
      <c r="D1559" s="6"/>
    </row>
    <row r="1560" ht="15">
      <c r="D1560" s="6"/>
    </row>
    <row r="1561" ht="15">
      <c r="D1561" s="6"/>
    </row>
    <row r="1562" ht="15">
      <c r="D1562" s="6"/>
    </row>
    <row r="1563" ht="15">
      <c r="D1563" s="6"/>
    </row>
    <row r="1564" ht="15">
      <c r="D1564" s="6"/>
    </row>
    <row r="1565" ht="15">
      <c r="D1565" s="6"/>
    </row>
    <row r="1566" ht="15">
      <c r="D1566" s="6"/>
    </row>
    <row r="1567" ht="15">
      <c r="D1567" s="6"/>
    </row>
    <row r="1568" ht="15">
      <c r="D1568" s="6"/>
    </row>
    <row r="1569" ht="15">
      <c r="D1569" s="6"/>
    </row>
    <row r="1570" ht="15">
      <c r="D1570" s="6"/>
    </row>
    <row r="1571" ht="15">
      <c r="D1571" s="6"/>
    </row>
    <row r="1572" ht="15">
      <c r="D1572" s="6"/>
    </row>
    <row r="1573" ht="15">
      <c r="D1573" s="6"/>
    </row>
    <row r="1574" ht="15">
      <c r="D1574" s="6"/>
    </row>
    <row r="1575" ht="15">
      <c r="D1575" s="6"/>
    </row>
    <row r="1576" ht="15">
      <c r="D1576" s="6"/>
    </row>
    <row r="1577" ht="15">
      <c r="D1577" s="6"/>
    </row>
    <row r="1578" ht="15">
      <c r="D1578" s="6"/>
    </row>
    <row r="1579" ht="15">
      <c r="D1579" s="6"/>
    </row>
    <row r="1580" ht="15">
      <c r="D1580" s="6"/>
    </row>
    <row r="1581" ht="15">
      <c r="D1581" s="6"/>
    </row>
    <row r="1582" ht="15">
      <c r="D1582" s="6"/>
    </row>
    <row r="1583" ht="15">
      <c r="D1583" s="6"/>
    </row>
    <row r="1584" ht="15">
      <c r="D1584" s="6"/>
    </row>
    <row r="1585" ht="15">
      <c r="D1585" s="6"/>
    </row>
    <row r="1586" ht="15">
      <c r="D1586" s="6"/>
    </row>
    <row r="1587" ht="15">
      <c r="D1587" s="6"/>
    </row>
    <row r="1588" ht="15">
      <c r="D1588" s="6"/>
    </row>
    <row r="1589" ht="15">
      <c r="D1589" s="6"/>
    </row>
    <row r="1590" ht="15">
      <c r="D1590" s="6"/>
    </row>
    <row r="1591" ht="15">
      <c r="D1591" s="6"/>
    </row>
    <row r="1592" ht="15">
      <c r="D1592" s="6"/>
    </row>
    <row r="1593" ht="15">
      <c r="D1593" s="6"/>
    </row>
    <row r="1594" ht="15">
      <c r="D1594" s="6"/>
    </row>
    <row r="1595" ht="15">
      <c r="D1595" s="6"/>
    </row>
    <row r="1596" ht="15">
      <c r="D1596" s="6"/>
    </row>
    <row r="1597" ht="15">
      <c r="D1597" s="6"/>
    </row>
    <row r="1598" ht="15">
      <c r="D1598" s="6"/>
    </row>
    <row r="1599" ht="15">
      <c r="D1599" s="6"/>
    </row>
    <row r="1600" ht="15">
      <c r="D1600" s="6"/>
    </row>
    <row r="1601" ht="15">
      <c r="D1601" s="6"/>
    </row>
    <row r="1602" ht="15">
      <c r="D1602" s="6"/>
    </row>
    <row r="1603" ht="15">
      <c r="D1603" s="6"/>
    </row>
    <row r="1604" ht="15">
      <c r="D1604" s="6"/>
    </row>
    <row r="1605" ht="15">
      <c r="D1605" s="6"/>
    </row>
    <row r="1606" ht="15">
      <c r="D1606" s="6"/>
    </row>
    <row r="1607" ht="15">
      <c r="D1607" s="6"/>
    </row>
    <row r="1608" ht="15">
      <c r="D1608" s="6"/>
    </row>
    <row r="1609" ht="15">
      <c r="D1609" s="6"/>
    </row>
    <row r="1610" ht="15">
      <c r="D1610" s="6"/>
    </row>
    <row r="1611" ht="15">
      <c r="D1611" s="6"/>
    </row>
    <row r="1612" ht="15">
      <c r="D1612" s="6"/>
    </row>
    <row r="1613" ht="15">
      <c r="D1613" s="6"/>
    </row>
    <row r="1614" ht="15">
      <c r="D1614" s="6"/>
    </row>
    <row r="1615" ht="15">
      <c r="D1615" s="6"/>
    </row>
    <row r="1616" ht="15">
      <c r="D1616" s="6"/>
    </row>
    <row r="1617" ht="15">
      <c r="D1617" s="6"/>
    </row>
    <row r="1618" ht="15">
      <c r="D1618" s="6"/>
    </row>
    <row r="1619" ht="15">
      <c r="D1619" s="6"/>
    </row>
    <row r="1620" ht="15">
      <c r="D1620" s="6"/>
    </row>
    <row r="1621" ht="15">
      <c r="D1621" s="6"/>
    </row>
    <row r="1622" ht="15">
      <c r="D1622" s="6"/>
    </row>
    <row r="1623" ht="15">
      <c r="D1623" s="6"/>
    </row>
    <row r="1624" ht="15">
      <c r="D1624" s="6"/>
    </row>
    <row r="1625" ht="15">
      <c r="D1625" s="6"/>
    </row>
    <row r="1626" ht="15">
      <c r="D1626" s="6"/>
    </row>
    <row r="1627" ht="15">
      <c r="D1627" s="6"/>
    </row>
    <row r="1628" ht="15">
      <c r="D1628" s="6"/>
    </row>
    <row r="1629" ht="15">
      <c r="D1629" s="6"/>
    </row>
    <row r="1630" ht="15">
      <c r="D1630" s="6"/>
    </row>
    <row r="1631" ht="15">
      <c r="D1631" s="6"/>
    </row>
    <row r="1632" ht="15">
      <c r="D1632" s="6"/>
    </row>
    <row r="1633" ht="15">
      <c r="D1633" s="6"/>
    </row>
    <row r="1634" ht="15">
      <c r="D1634" s="6"/>
    </row>
    <row r="1635" ht="15">
      <c r="D1635" s="6"/>
    </row>
    <row r="1636" ht="15">
      <c r="D1636" s="6"/>
    </row>
    <row r="1637" ht="15">
      <c r="D1637" s="6"/>
    </row>
    <row r="1638" ht="15">
      <c r="D1638" s="6"/>
    </row>
    <row r="1639" ht="15">
      <c r="D1639" s="6"/>
    </row>
    <row r="1640" ht="15">
      <c r="D1640" s="6"/>
    </row>
    <row r="1641" ht="15">
      <c r="D1641" s="6"/>
    </row>
    <row r="1642" ht="15">
      <c r="D1642" s="6"/>
    </row>
    <row r="1643" ht="15">
      <c r="D1643" s="6"/>
    </row>
    <row r="1644" ht="15">
      <c r="D1644" s="6"/>
    </row>
    <row r="1645" ht="15">
      <c r="D1645" s="6"/>
    </row>
    <row r="1646" ht="15">
      <c r="D1646" s="6"/>
    </row>
    <row r="1647" ht="15">
      <c r="D1647" s="6"/>
    </row>
    <row r="1648" ht="15">
      <c r="D1648" s="6"/>
    </row>
    <row r="1649" ht="15">
      <c r="D1649" s="6"/>
    </row>
    <row r="1650" ht="15">
      <c r="D1650" s="6"/>
    </row>
    <row r="1651" ht="15">
      <c r="D1651" s="6"/>
    </row>
    <row r="1652" ht="15">
      <c r="D1652" s="6"/>
    </row>
    <row r="1653" ht="15">
      <c r="D1653" s="6"/>
    </row>
    <row r="1654" ht="15">
      <c r="D1654" s="6"/>
    </row>
    <row r="1655" ht="15">
      <c r="D1655" s="6"/>
    </row>
    <row r="1656" ht="15">
      <c r="D1656" s="6"/>
    </row>
    <row r="1657" ht="15">
      <c r="D1657" s="6"/>
    </row>
    <row r="1658" ht="15">
      <c r="D1658" s="6"/>
    </row>
    <row r="1659" ht="15">
      <c r="D1659" s="6"/>
    </row>
    <row r="1660" ht="15">
      <c r="D1660" s="6"/>
    </row>
    <row r="1661" ht="15">
      <c r="D1661" s="6"/>
    </row>
    <row r="1662" ht="15">
      <c r="D1662" s="6"/>
    </row>
    <row r="1663" ht="15">
      <c r="D1663" s="6"/>
    </row>
    <row r="1664" ht="15">
      <c r="D1664" s="6"/>
    </row>
    <row r="1665" ht="15">
      <c r="D1665" s="6"/>
    </row>
    <row r="1666" ht="15">
      <c r="D1666" s="6"/>
    </row>
    <row r="1667" ht="15">
      <c r="D1667" s="6"/>
    </row>
    <row r="1668" ht="15">
      <c r="D1668" s="6"/>
    </row>
    <row r="1669" ht="15">
      <c r="D1669" s="6"/>
    </row>
    <row r="1670" ht="15">
      <c r="D1670" s="6"/>
    </row>
    <row r="1671" ht="15">
      <c r="D1671" s="6"/>
    </row>
    <row r="1672" ht="15">
      <c r="D1672" s="6"/>
    </row>
    <row r="1673" ht="15">
      <c r="D1673" s="6"/>
    </row>
    <row r="1674" ht="15">
      <c r="D1674" s="6"/>
    </row>
    <row r="1675" ht="15">
      <c r="D1675" s="6"/>
    </row>
    <row r="1676" ht="15">
      <c r="D1676" s="6"/>
    </row>
    <row r="1677" ht="15">
      <c r="D1677" s="6"/>
    </row>
    <row r="1678" ht="15">
      <c r="D1678" s="6"/>
    </row>
    <row r="1679" ht="15">
      <c r="D1679" s="6"/>
    </row>
    <row r="1680" ht="15">
      <c r="D1680" s="6"/>
    </row>
    <row r="1681" ht="15">
      <c r="D1681" s="6"/>
    </row>
    <row r="1682" ht="15">
      <c r="D1682" s="6"/>
    </row>
    <row r="1683" ht="15">
      <c r="D1683" s="6"/>
    </row>
    <row r="1684" ht="15">
      <c r="D1684" s="6"/>
    </row>
    <row r="1685" ht="15">
      <c r="D1685" s="6"/>
    </row>
    <row r="1686" ht="15">
      <c r="D1686" s="6"/>
    </row>
    <row r="1687" ht="15">
      <c r="D1687" s="6"/>
    </row>
    <row r="1688" ht="15">
      <c r="D1688" s="6"/>
    </row>
    <row r="1689" ht="15">
      <c r="D1689" s="6"/>
    </row>
    <row r="1690" ht="15">
      <c r="D1690" s="6"/>
    </row>
    <row r="1691" ht="15">
      <c r="D1691" s="6"/>
    </row>
    <row r="1692" ht="15">
      <c r="D1692" s="6"/>
    </row>
    <row r="1693" ht="15">
      <c r="D1693" s="6"/>
    </row>
    <row r="1694" ht="15">
      <c r="D1694" s="6"/>
    </row>
    <row r="1695" ht="15">
      <c r="D1695" s="6"/>
    </row>
    <row r="1696" ht="15">
      <c r="D1696" s="6"/>
    </row>
    <row r="1697" ht="15">
      <c r="D1697" s="6"/>
    </row>
    <row r="1698" ht="15">
      <c r="D1698" s="6"/>
    </row>
    <row r="1699" ht="15">
      <c r="D1699" s="6"/>
    </row>
    <row r="1700" ht="15">
      <c r="D1700" s="6"/>
    </row>
    <row r="1701" ht="15">
      <c r="D1701" s="6"/>
    </row>
    <row r="1702" ht="15">
      <c r="D1702" s="6"/>
    </row>
    <row r="1703" ht="15">
      <c r="D1703" s="6"/>
    </row>
    <row r="1704" ht="15">
      <c r="D1704" s="6"/>
    </row>
    <row r="1705" ht="15">
      <c r="D1705" s="6"/>
    </row>
    <row r="1706" ht="15">
      <c r="D1706" s="6"/>
    </row>
    <row r="1707" ht="15">
      <c r="D1707" s="6"/>
    </row>
    <row r="1708" ht="15">
      <c r="D1708" s="6"/>
    </row>
    <row r="1709" ht="15">
      <c r="D1709" s="6"/>
    </row>
    <row r="1710" ht="15">
      <c r="D1710" s="6"/>
    </row>
    <row r="1711" ht="15">
      <c r="D1711" s="6"/>
    </row>
    <row r="1712" ht="15">
      <c r="D1712" s="6"/>
    </row>
    <row r="1713" ht="15">
      <c r="D1713" s="6"/>
    </row>
    <row r="1714" ht="15">
      <c r="D1714" s="6"/>
    </row>
    <row r="1715" ht="15">
      <c r="D1715" s="6"/>
    </row>
    <row r="1716" ht="15">
      <c r="D1716" s="6"/>
    </row>
    <row r="1717" ht="15">
      <c r="D1717" s="6"/>
    </row>
    <row r="1718" ht="15">
      <c r="D1718" s="6"/>
    </row>
    <row r="1719" ht="15">
      <c r="D1719" s="6"/>
    </row>
    <row r="1720" ht="15">
      <c r="D1720" s="6"/>
    </row>
    <row r="1721" ht="15">
      <c r="D1721" s="6"/>
    </row>
    <row r="1722" ht="15">
      <c r="D1722" s="6"/>
    </row>
    <row r="1723" ht="15">
      <c r="D1723" s="6"/>
    </row>
    <row r="1724" ht="15">
      <c r="D1724" s="6"/>
    </row>
    <row r="1725" ht="15">
      <c r="D1725" s="6"/>
    </row>
    <row r="1726" ht="15">
      <c r="D1726" s="6"/>
    </row>
    <row r="1727" ht="15">
      <c r="D1727" s="6"/>
    </row>
    <row r="1728" ht="15">
      <c r="D1728" s="6"/>
    </row>
    <row r="1729" ht="15">
      <c r="D1729" s="6"/>
    </row>
    <row r="1730" ht="15">
      <c r="D1730" s="6"/>
    </row>
    <row r="1731" ht="15">
      <c r="D1731" s="6"/>
    </row>
    <row r="1732" ht="15">
      <c r="D1732" s="6"/>
    </row>
    <row r="1733" ht="15">
      <c r="D1733" s="6"/>
    </row>
    <row r="1734" ht="15">
      <c r="D1734" s="6"/>
    </row>
    <row r="1735" ht="15">
      <c r="D1735" s="6"/>
    </row>
    <row r="1736" ht="15">
      <c r="D1736" s="6"/>
    </row>
    <row r="1737" ht="15">
      <c r="D1737" s="6"/>
    </row>
    <row r="1738" ht="15">
      <c r="D1738" s="6"/>
    </row>
    <row r="1739" ht="15">
      <c r="D1739" s="6"/>
    </row>
    <row r="1740" ht="15">
      <c r="D1740" s="6"/>
    </row>
    <row r="1741" ht="15">
      <c r="D1741" s="6"/>
    </row>
    <row r="1742" ht="15">
      <c r="D1742" s="6"/>
    </row>
    <row r="1743" ht="15">
      <c r="D1743" s="6"/>
    </row>
    <row r="1744" ht="15">
      <c r="D1744" s="6"/>
    </row>
    <row r="1745" ht="15">
      <c r="D1745" s="6"/>
    </row>
    <row r="1746" ht="15">
      <c r="D1746" s="6"/>
    </row>
    <row r="1747" ht="15">
      <c r="D1747" s="6"/>
    </row>
    <row r="1748" ht="15">
      <c r="D1748" s="6"/>
    </row>
    <row r="1749" ht="15">
      <c r="D1749" s="6"/>
    </row>
    <row r="1750" ht="15">
      <c r="D1750" s="6"/>
    </row>
    <row r="1751" ht="15">
      <c r="D1751" s="6"/>
    </row>
    <row r="1752" ht="15">
      <c r="D1752" s="6"/>
    </row>
    <row r="1753" ht="15">
      <c r="D1753" s="6"/>
    </row>
    <row r="1754" ht="15">
      <c r="D1754" s="6"/>
    </row>
    <row r="1755" ht="15">
      <c r="D1755" s="6"/>
    </row>
    <row r="1756" ht="15">
      <c r="D1756" s="6"/>
    </row>
    <row r="1757" ht="15">
      <c r="D1757" s="6"/>
    </row>
    <row r="1758" ht="15">
      <c r="D1758" s="6"/>
    </row>
    <row r="1759" ht="15">
      <c r="D1759" s="6"/>
    </row>
    <row r="1760" ht="15">
      <c r="D1760" s="6"/>
    </row>
    <row r="1761" ht="15">
      <c r="D1761" s="6"/>
    </row>
    <row r="1762" ht="15">
      <c r="D1762" s="6"/>
    </row>
    <row r="1763" ht="15">
      <c r="D1763" s="6"/>
    </row>
    <row r="1764" ht="15">
      <c r="D1764" s="6"/>
    </row>
    <row r="1765" ht="15">
      <c r="D1765" s="6"/>
    </row>
    <row r="1766" ht="15">
      <c r="D1766" s="6"/>
    </row>
    <row r="1767" ht="15">
      <c r="D1767" s="6"/>
    </row>
    <row r="1768" ht="15">
      <c r="D1768" s="6"/>
    </row>
    <row r="1769" ht="15">
      <c r="D1769" s="6"/>
    </row>
    <row r="1770" ht="15">
      <c r="D1770" s="6"/>
    </row>
    <row r="1771" ht="15">
      <c r="D1771" s="6"/>
    </row>
    <row r="1772" ht="15">
      <c r="D1772" s="6"/>
    </row>
    <row r="1773" ht="15">
      <c r="D1773" s="6"/>
    </row>
    <row r="1774" ht="15">
      <c r="D1774" s="6"/>
    </row>
    <row r="1775" ht="15">
      <c r="D1775" s="6"/>
    </row>
    <row r="1776" ht="15">
      <c r="D1776" s="6"/>
    </row>
    <row r="1777" ht="15">
      <c r="D1777" s="6"/>
    </row>
    <row r="1778" ht="15">
      <c r="D1778" s="6"/>
    </row>
    <row r="1779" ht="15">
      <c r="D1779" s="6"/>
    </row>
    <row r="1780" ht="15">
      <c r="D1780" s="6"/>
    </row>
    <row r="1781" ht="15">
      <c r="D1781" s="6"/>
    </row>
    <row r="1782" ht="15">
      <c r="D1782" s="6"/>
    </row>
    <row r="1783" ht="15">
      <c r="D1783" s="6"/>
    </row>
    <row r="1784" ht="15">
      <c r="D1784" s="6"/>
    </row>
    <row r="1785" ht="15">
      <c r="D1785" s="6"/>
    </row>
    <row r="1786" ht="15">
      <c r="D1786" s="6"/>
    </row>
    <row r="1787" ht="15">
      <c r="D1787" s="6"/>
    </row>
    <row r="1788" ht="15">
      <c r="D1788" s="6"/>
    </row>
    <row r="1789" ht="15">
      <c r="D1789" s="6"/>
    </row>
    <row r="1790" ht="15">
      <c r="D1790" s="6"/>
    </row>
    <row r="1791" ht="15">
      <c r="D1791" s="6"/>
    </row>
    <row r="1792" ht="15">
      <c r="D1792" s="6"/>
    </row>
    <row r="1793" ht="15">
      <c r="D1793" s="6"/>
    </row>
    <row r="1794" ht="15">
      <c r="D1794" s="6"/>
    </row>
    <row r="1795" ht="15">
      <c r="D1795" s="6"/>
    </row>
    <row r="1796" ht="15">
      <c r="D1796" s="6"/>
    </row>
    <row r="1797" ht="15">
      <c r="D1797" s="6"/>
    </row>
    <row r="1798" ht="15">
      <c r="D1798" s="6"/>
    </row>
    <row r="1799" ht="15">
      <c r="D1799" s="6"/>
    </row>
    <row r="1800" ht="15">
      <c r="D1800" s="6"/>
    </row>
    <row r="1801" ht="15">
      <c r="D1801" s="6"/>
    </row>
    <row r="1802" ht="15">
      <c r="D1802" s="6"/>
    </row>
    <row r="1803" ht="15">
      <c r="D1803" s="6"/>
    </row>
    <row r="1804" ht="15">
      <c r="D1804" s="6"/>
    </row>
    <row r="1805" ht="15">
      <c r="D1805" s="6"/>
    </row>
    <row r="1806" ht="15">
      <c r="D1806" s="6"/>
    </row>
    <row r="1807" ht="15">
      <c r="D1807" s="6"/>
    </row>
    <row r="1808" ht="15">
      <c r="D1808" s="6"/>
    </row>
    <row r="1809" ht="15">
      <c r="D1809" s="6"/>
    </row>
    <row r="1810" ht="15">
      <c r="D1810" s="6"/>
    </row>
    <row r="1811" ht="15">
      <c r="D1811" s="6"/>
    </row>
    <row r="1812" ht="15">
      <c r="D1812" s="6"/>
    </row>
    <row r="1813" ht="15">
      <c r="D1813" s="6"/>
    </row>
    <row r="1814" ht="15">
      <c r="D1814" s="6"/>
    </row>
    <row r="1815" ht="15">
      <c r="D1815" s="6"/>
    </row>
    <row r="1816" ht="15">
      <c r="D1816" s="6"/>
    </row>
    <row r="1817" ht="15">
      <c r="D1817" s="6"/>
    </row>
    <row r="1818" ht="15">
      <c r="D1818" s="6"/>
    </row>
    <row r="1819" ht="15">
      <c r="D1819" s="6"/>
    </row>
    <row r="1820" ht="15">
      <c r="D1820" s="6"/>
    </row>
    <row r="1821" ht="15">
      <c r="D1821" s="6"/>
    </row>
    <row r="1822" ht="15">
      <c r="D1822" s="6"/>
    </row>
    <row r="1823" ht="15">
      <c r="D1823" s="6"/>
    </row>
    <row r="1824" ht="15">
      <c r="D1824" s="6"/>
    </row>
    <row r="1825" ht="15">
      <c r="D1825" s="6"/>
    </row>
    <row r="1826" ht="15">
      <c r="D1826" s="6"/>
    </row>
    <row r="1827" ht="15">
      <c r="D1827" s="6"/>
    </row>
    <row r="1828" ht="15">
      <c r="D1828" s="6"/>
    </row>
    <row r="1829" ht="15">
      <c r="D1829" s="6"/>
    </row>
    <row r="1830" ht="15">
      <c r="D1830" s="6"/>
    </row>
    <row r="1831" ht="15">
      <c r="D1831" s="6"/>
    </row>
    <row r="1832" ht="15">
      <c r="D1832" s="6"/>
    </row>
    <row r="1833" ht="15">
      <c r="D1833" s="6"/>
    </row>
    <row r="1834" ht="15">
      <c r="D1834" s="6"/>
    </row>
    <row r="1835" ht="15">
      <c r="D1835" s="6"/>
    </row>
    <row r="1836" ht="15">
      <c r="D1836" s="6"/>
    </row>
    <row r="1837" ht="15">
      <c r="D1837" s="6"/>
    </row>
    <row r="1838" ht="15">
      <c r="D1838" s="6"/>
    </row>
    <row r="1839" ht="15">
      <c r="D1839" s="6"/>
    </row>
    <row r="1840" ht="15">
      <c r="D1840" s="6"/>
    </row>
    <row r="1841" ht="15">
      <c r="D1841" s="6"/>
    </row>
    <row r="1842" ht="15">
      <c r="D1842" s="6"/>
    </row>
    <row r="1843" ht="15">
      <c r="D1843" s="6"/>
    </row>
    <row r="1844" ht="15">
      <c r="D1844" s="6"/>
    </row>
    <row r="1845" ht="15">
      <c r="D1845" s="6"/>
    </row>
    <row r="1846" ht="15">
      <c r="D1846" s="6"/>
    </row>
    <row r="1847" ht="15">
      <c r="D1847" s="6"/>
    </row>
    <row r="1848" ht="15">
      <c r="D1848" s="6"/>
    </row>
    <row r="1849" ht="15">
      <c r="D1849" s="6"/>
    </row>
    <row r="1850" ht="15">
      <c r="D1850" s="6"/>
    </row>
    <row r="1851" ht="15">
      <c r="D1851" s="6"/>
    </row>
    <row r="1852" ht="15">
      <c r="D1852" s="6"/>
    </row>
    <row r="1853" ht="15">
      <c r="D1853" s="6"/>
    </row>
    <row r="1854" ht="15">
      <c r="D1854" s="6"/>
    </row>
    <row r="1855" ht="15">
      <c r="D1855" s="6"/>
    </row>
    <row r="1856" ht="15">
      <c r="D1856" s="6"/>
    </row>
    <row r="1857" ht="15">
      <c r="D1857" s="6"/>
    </row>
    <row r="1858" ht="15">
      <c r="D1858" s="6"/>
    </row>
    <row r="1859" ht="15">
      <c r="D1859" s="6"/>
    </row>
    <row r="1860" ht="15">
      <c r="D1860" s="6"/>
    </row>
    <row r="1861" ht="15">
      <c r="D1861" s="6"/>
    </row>
    <row r="1862" ht="15">
      <c r="D1862" s="6"/>
    </row>
    <row r="1863" ht="15">
      <c r="D1863" s="6"/>
    </row>
    <row r="1864" ht="15">
      <c r="D1864" s="6"/>
    </row>
    <row r="1865" ht="15">
      <c r="D1865" s="6"/>
    </row>
    <row r="1866" ht="15">
      <c r="D1866" s="6"/>
    </row>
    <row r="1867" ht="15">
      <c r="D1867" s="6"/>
    </row>
    <row r="1868" ht="15">
      <c r="D1868" s="6"/>
    </row>
    <row r="1869" ht="15">
      <c r="D1869" s="6"/>
    </row>
    <row r="1870" ht="15">
      <c r="D1870" s="6"/>
    </row>
    <row r="1871" ht="15">
      <c r="D1871" s="6"/>
    </row>
    <row r="1872" ht="15">
      <c r="D1872" s="6"/>
    </row>
    <row r="1873" ht="15">
      <c r="D1873" s="6"/>
    </row>
    <row r="1874" ht="15">
      <c r="D1874" s="6"/>
    </row>
    <row r="1875" ht="15">
      <c r="D1875" s="6"/>
    </row>
    <row r="1876" ht="15">
      <c r="D1876" s="6"/>
    </row>
    <row r="1877" ht="15">
      <c r="D1877" s="6"/>
    </row>
    <row r="1878" ht="15">
      <c r="D1878" s="6"/>
    </row>
    <row r="1879" ht="15">
      <c r="D1879" s="6"/>
    </row>
    <row r="1880" ht="15">
      <c r="D1880" s="6"/>
    </row>
    <row r="1881" ht="15">
      <c r="D1881" s="6"/>
    </row>
    <row r="1882" ht="15">
      <c r="D1882" s="6"/>
    </row>
    <row r="1883" ht="15">
      <c r="D1883" s="6"/>
    </row>
    <row r="1884" ht="15">
      <c r="D1884" s="6"/>
    </row>
    <row r="1885" ht="15">
      <c r="D1885" s="6"/>
    </row>
    <row r="1886" ht="15">
      <c r="D1886" s="6"/>
    </row>
    <row r="1887" ht="15">
      <c r="D1887" s="6"/>
    </row>
    <row r="1888" ht="15">
      <c r="D1888" s="6"/>
    </row>
    <row r="1889" ht="15">
      <c r="D1889" s="6"/>
    </row>
    <row r="1890" ht="15">
      <c r="D1890" s="6"/>
    </row>
    <row r="1891" ht="15">
      <c r="D1891" s="6"/>
    </row>
    <row r="1892" ht="15">
      <c r="D1892" s="6"/>
    </row>
    <row r="1893" ht="15">
      <c r="D1893" s="6"/>
    </row>
    <row r="1894" ht="15">
      <c r="D1894" s="6"/>
    </row>
    <row r="1895" ht="15">
      <c r="D1895" s="6"/>
    </row>
    <row r="1896" ht="15">
      <c r="D1896" s="6"/>
    </row>
    <row r="1897" ht="15">
      <c r="D1897" s="6"/>
    </row>
    <row r="1898" ht="15">
      <c r="D1898" s="6"/>
    </row>
    <row r="1899" ht="15">
      <c r="D1899" s="6"/>
    </row>
    <row r="1900" ht="15">
      <c r="D1900" s="6"/>
    </row>
    <row r="1901" ht="15">
      <c r="D1901" s="6"/>
    </row>
    <row r="1902" ht="15">
      <c r="D1902" s="6"/>
    </row>
    <row r="1903" ht="15">
      <c r="D1903" s="6"/>
    </row>
    <row r="1904" ht="15">
      <c r="D1904" s="6"/>
    </row>
    <row r="1905" ht="15">
      <c r="D1905" s="6"/>
    </row>
    <row r="1906" ht="15">
      <c r="D1906" s="6"/>
    </row>
    <row r="1907" ht="15">
      <c r="D1907" s="6"/>
    </row>
    <row r="1908" ht="15">
      <c r="D1908" s="6"/>
    </row>
    <row r="1909" ht="15">
      <c r="D1909" s="6"/>
    </row>
    <row r="1910" ht="15">
      <c r="D1910" s="6"/>
    </row>
    <row r="1911" ht="15">
      <c r="D1911" s="6"/>
    </row>
    <row r="1912" ht="15">
      <c r="D1912" s="6"/>
    </row>
    <row r="1913" ht="15">
      <c r="D1913" s="6"/>
    </row>
    <row r="1914" ht="15">
      <c r="D1914" s="6"/>
    </row>
    <row r="1915" ht="15">
      <c r="D1915" s="6"/>
    </row>
    <row r="1916" ht="15">
      <c r="D1916" s="6"/>
    </row>
    <row r="1917" ht="15">
      <c r="D1917" s="6"/>
    </row>
    <row r="1918" ht="15">
      <c r="D1918" s="6"/>
    </row>
    <row r="1919" ht="15">
      <c r="D1919" s="6"/>
    </row>
    <row r="1920" ht="15">
      <c r="D1920" s="6"/>
    </row>
    <row r="1921" ht="15">
      <c r="D1921" s="6"/>
    </row>
    <row r="1922" ht="15">
      <c r="D1922" s="6"/>
    </row>
    <row r="1923" ht="15">
      <c r="D1923" s="6"/>
    </row>
    <row r="1924" ht="15">
      <c r="D1924" s="6"/>
    </row>
    <row r="1925" ht="15">
      <c r="D1925" s="6"/>
    </row>
    <row r="1926" ht="15">
      <c r="D1926" s="6"/>
    </row>
    <row r="1927" ht="15">
      <c r="D1927" s="6"/>
    </row>
    <row r="1928" ht="15">
      <c r="D1928" s="6"/>
    </row>
    <row r="1929" ht="15">
      <c r="D1929" s="6"/>
    </row>
    <row r="1930" ht="15">
      <c r="D1930" s="6"/>
    </row>
    <row r="1931" ht="15">
      <c r="D1931" s="6"/>
    </row>
    <row r="1932" ht="15">
      <c r="D1932" s="6"/>
    </row>
    <row r="1933" ht="15">
      <c r="D1933" s="6"/>
    </row>
    <row r="1934" ht="15">
      <c r="D1934" s="6"/>
    </row>
    <row r="1935" ht="15">
      <c r="D1935" s="6"/>
    </row>
    <row r="1936" ht="15">
      <c r="D1936" s="6"/>
    </row>
    <row r="1937" ht="15">
      <c r="D1937" s="6"/>
    </row>
    <row r="1938" ht="15">
      <c r="D1938" s="6"/>
    </row>
    <row r="1939" ht="15">
      <c r="D1939" s="6"/>
    </row>
    <row r="1940" ht="15">
      <c r="D1940" s="6"/>
    </row>
    <row r="1941" ht="15">
      <c r="D1941" s="6"/>
    </row>
    <row r="1942" ht="15">
      <c r="D1942" s="6"/>
    </row>
    <row r="1943" ht="15">
      <c r="D1943" s="6"/>
    </row>
    <row r="1944" ht="15">
      <c r="D1944" s="6"/>
    </row>
    <row r="1945" ht="15">
      <c r="D1945" s="6"/>
    </row>
    <row r="1946" ht="15">
      <c r="D1946" s="6"/>
    </row>
    <row r="1947" ht="15">
      <c r="D1947" s="6"/>
    </row>
    <row r="1948" ht="15">
      <c r="D1948" s="6"/>
    </row>
    <row r="1949" ht="15">
      <c r="D1949" s="6"/>
    </row>
    <row r="1950" ht="15">
      <c r="D1950" s="6"/>
    </row>
    <row r="1951" ht="15">
      <c r="D1951" s="6"/>
    </row>
    <row r="1952" ht="15">
      <c r="D1952" s="6"/>
    </row>
    <row r="1953" ht="15">
      <c r="D1953" s="6"/>
    </row>
    <row r="1954" ht="15">
      <c r="D1954" s="6"/>
    </row>
    <row r="1955" ht="15">
      <c r="D1955" s="6"/>
    </row>
    <row r="1956" ht="15">
      <c r="D1956" s="6"/>
    </row>
    <row r="1957" ht="15">
      <c r="D1957" s="6"/>
    </row>
    <row r="1958" ht="15">
      <c r="D1958" s="6"/>
    </row>
    <row r="1959" ht="15">
      <c r="D1959" s="6"/>
    </row>
    <row r="1960" ht="15">
      <c r="D1960" s="6"/>
    </row>
    <row r="1961" ht="15">
      <c r="D1961" s="6"/>
    </row>
    <row r="1962" ht="15">
      <c r="D1962" s="6"/>
    </row>
    <row r="1963" ht="15">
      <c r="D1963" s="6"/>
    </row>
    <row r="1964" ht="15">
      <c r="D1964" s="6"/>
    </row>
    <row r="1965" ht="15">
      <c r="D1965" s="6"/>
    </row>
    <row r="1966" ht="15">
      <c r="D1966" s="6"/>
    </row>
    <row r="1967" ht="15">
      <c r="D1967" s="6"/>
    </row>
    <row r="1968" ht="15">
      <c r="D1968" s="6"/>
    </row>
    <row r="1969" ht="15">
      <c r="D1969" s="6"/>
    </row>
    <row r="1970" ht="15">
      <c r="D1970" s="6"/>
    </row>
    <row r="1971" ht="15">
      <c r="D1971" s="6"/>
    </row>
    <row r="1972" ht="15">
      <c r="D1972" s="6"/>
    </row>
    <row r="1973" ht="15">
      <c r="D1973" s="6"/>
    </row>
    <row r="1974" ht="15">
      <c r="D1974" s="6"/>
    </row>
    <row r="1975" ht="15">
      <c r="D1975" s="6"/>
    </row>
    <row r="1976" ht="15">
      <c r="D1976" s="6"/>
    </row>
    <row r="1977" ht="15">
      <c r="D1977" s="6"/>
    </row>
    <row r="1978" ht="15">
      <c r="D1978" s="6"/>
    </row>
    <row r="1979" ht="15">
      <c r="D1979" s="6"/>
    </row>
    <row r="1980" ht="15">
      <c r="D1980" s="6"/>
    </row>
    <row r="1981" ht="15">
      <c r="D1981" s="6"/>
    </row>
    <row r="1982" ht="15">
      <c r="D1982" s="6"/>
    </row>
    <row r="1983" ht="15">
      <c r="D1983" s="6"/>
    </row>
    <row r="1984" ht="15">
      <c r="D1984" s="6"/>
    </row>
    <row r="1985" ht="15">
      <c r="D1985" s="6"/>
    </row>
    <row r="1986" ht="15">
      <c r="D1986" s="6"/>
    </row>
    <row r="1987" ht="15">
      <c r="D1987" s="6"/>
    </row>
    <row r="1988" ht="15">
      <c r="D1988" s="6"/>
    </row>
    <row r="1989" ht="15">
      <c r="D1989" s="6"/>
    </row>
    <row r="1990" ht="15">
      <c r="D1990" s="6"/>
    </row>
    <row r="1991" ht="15">
      <c r="D1991" s="6"/>
    </row>
    <row r="1992" ht="15">
      <c r="D1992" s="6"/>
    </row>
    <row r="1993" ht="15">
      <c r="D1993" s="6"/>
    </row>
    <row r="1994" ht="15">
      <c r="D1994" s="6"/>
    </row>
    <row r="1995" ht="15">
      <c r="D1995" s="6"/>
    </row>
    <row r="1996" ht="15">
      <c r="D1996" s="6"/>
    </row>
    <row r="1997" ht="15">
      <c r="D1997" s="6"/>
    </row>
    <row r="1998" ht="15">
      <c r="D1998" s="6"/>
    </row>
    <row r="1999" ht="15">
      <c r="D1999" s="6"/>
    </row>
    <row r="2000" ht="15">
      <c r="D2000" s="6"/>
    </row>
    <row r="2001" ht="15">
      <c r="D2001" s="6"/>
    </row>
    <row r="2002" ht="15">
      <c r="D2002" s="6"/>
    </row>
    <row r="2003" ht="15">
      <c r="D2003" s="6"/>
    </row>
    <row r="2004" ht="15">
      <c r="D2004" s="6"/>
    </row>
    <row r="2005" ht="15">
      <c r="D2005" s="6"/>
    </row>
    <row r="2006" ht="15">
      <c r="D2006" s="6"/>
    </row>
    <row r="2007" ht="15">
      <c r="D2007" s="6"/>
    </row>
    <row r="2008" ht="15">
      <c r="D2008" s="6"/>
    </row>
    <row r="2009" ht="15">
      <c r="D2009" s="6"/>
    </row>
    <row r="2010" ht="15">
      <c r="D2010" s="6"/>
    </row>
    <row r="2011" ht="15">
      <c r="D2011" s="6"/>
    </row>
    <row r="2012" ht="15">
      <c r="D2012" s="6"/>
    </row>
    <row r="2013" ht="15">
      <c r="D2013" s="6"/>
    </row>
    <row r="2014" ht="15">
      <c r="D2014" s="6"/>
    </row>
    <row r="2015" ht="15">
      <c r="D2015" s="6"/>
    </row>
    <row r="2016" ht="15">
      <c r="D2016" s="6"/>
    </row>
    <row r="2017" ht="15">
      <c r="D2017" s="6"/>
    </row>
    <row r="2018" ht="15">
      <c r="D2018" s="6"/>
    </row>
    <row r="2019" ht="15">
      <c r="D2019" s="6"/>
    </row>
    <row r="2020" ht="15">
      <c r="D2020" s="6"/>
    </row>
    <row r="2021" ht="15">
      <c r="D2021" s="6"/>
    </row>
    <row r="2022" ht="15">
      <c r="D2022" s="6"/>
    </row>
    <row r="2023" ht="15">
      <c r="D2023" s="6"/>
    </row>
    <row r="2024" ht="15">
      <c r="D2024" s="6"/>
    </row>
    <row r="2025" ht="15">
      <c r="D2025" s="6"/>
    </row>
    <row r="2026" ht="15">
      <c r="D2026" s="6"/>
    </row>
    <row r="2027" ht="15">
      <c r="D2027" s="6"/>
    </row>
    <row r="2028" ht="15">
      <c r="D2028" s="6"/>
    </row>
    <row r="2029" ht="15">
      <c r="D2029" s="6"/>
    </row>
    <row r="2030" ht="15">
      <c r="D2030" s="6"/>
    </row>
    <row r="2031" ht="15">
      <c r="D2031" s="6"/>
    </row>
    <row r="2032" ht="15">
      <c r="D2032" s="6"/>
    </row>
    <row r="2033" ht="15">
      <c r="D2033" s="6"/>
    </row>
    <row r="2034" ht="15">
      <c r="D2034" s="6"/>
    </row>
    <row r="2035" ht="15">
      <c r="D2035" s="6"/>
    </row>
    <row r="2036" ht="15">
      <c r="D2036" s="6"/>
    </row>
    <row r="2037" ht="15">
      <c r="D2037" s="6"/>
    </row>
    <row r="2038" ht="15">
      <c r="D2038" s="6"/>
    </row>
    <row r="2039" ht="15">
      <c r="D2039" s="6"/>
    </row>
    <row r="2040" ht="15">
      <c r="D2040" s="6"/>
    </row>
    <row r="2041" ht="15">
      <c r="D2041" s="6"/>
    </row>
    <row r="2042" ht="15">
      <c r="D2042" s="6"/>
    </row>
    <row r="2043" ht="15">
      <c r="D2043" s="6"/>
    </row>
    <row r="2044" ht="15">
      <c r="D2044" s="6"/>
    </row>
    <row r="2045" ht="15">
      <c r="D2045" s="6"/>
    </row>
    <row r="2046" ht="15">
      <c r="D2046" s="6"/>
    </row>
    <row r="2047" ht="15">
      <c r="D2047" s="6"/>
    </row>
    <row r="2048" ht="15">
      <c r="D2048" s="6"/>
    </row>
    <row r="2049" ht="15">
      <c r="D2049" s="6"/>
    </row>
    <row r="2050" ht="15">
      <c r="D2050" s="6"/>
    </row>
    <row r="2051" ht="15">
      <c r="D2051" s="6"/>
    </row>
    <row r="2052" ht="15">
      <c r="D2052" s="6"/>
    </row>
    <row r="2053" ht="15">
      <c r="D2053" s="6"/>
    </row>
    <row r="2054" ht="15">
      <c r="D2054" s="6"/>
    </row>
    <row r="2055" ht="15">
      <c r="D2055" s="6"/>
    </row>
    <row r="2056" ht="15">
      <c r="D2056" s="6"/>
    </row>
    <row r="2057" ht="15">
      <c r="D2057" s="6"/>
    </row>
    <row r="2058" ht="15">
      <c r="D2058" s="6"/>
    </row>
    <row r="2059" ht="15">
      <c r="D2059" s="6"/>
    </row>
    <row r="2060" ht="15">
      <c r="D2060" s="6"/>
    </row>
    <row r="2061" ht="15">
      <c r="D2061" s="6"/>
    </row>
    <row r="2062" ht="15">
      <c r="D2062" s="6"/>
    </row>
    <row r="2063" ht="15">
      <c r="D2063" s="6"/>
    </row>
    <row r="2064" ht="15">
      <c r="D2064" s="6"/>
    </row>
    <row r="2065" ht="15">
      <c r="D2065" s="6"/>
    </row>
    <row r="2066" ht="15">
      <c r="D2066" s="6"/>
    </row>
    <row r="2067" ht="15">
      <c r="D2067" s="6"/>
    </row>
    <row r="2068" ht="15">
      <c r="D2068" s="6"/>
    </row>
    <row r="2069" ht="15">
      <c r="D2069" s="6"/>
    </row>
    <row r="2070" ht="15">
      <c r="D2070" s="6"/>
    </row>
    <row r="2071" ht="15">
      <c r="D2071" s="6"/>
    </row>
    <row r="2072" ht="15">
      <c r="D2072" s="6"/>
    </row>
    <row r="2073" ht="15">
      <c r="D2073" s="6"/>
    </row>
    <row r="2074" ht="15">
      <c r="D2074" s="6"/>
    </row>
    <row r="2075" ht="15">
      <c r="D2075" s="6"/>
    </row>
    <row r="2076" ht="15">
      <c r="D2076" s="6"/>
    </row>
    <row r="2077" ht="15">
      <c r="D2077" s="6"/>
    </row>
    <row r="2078" ht="15">
      <c r="D2078" s="6"/>
    </row>
    <row r="2079" ht="15">
      <c r="D2079" s="6"/>
    </row>
    <row r="2080" ht="15">
      <c r="D2080" s="6"/>
    </row>
    <row r="2081" ht="15">
      <c r="D2081" s="6"/>
    </row>
    <row r="2082" ht="15">
      <c r="D2082" s="6"/>
    </row>
    <row r="2083" ht="15">
      <c r="D2083" s="6"/>
    </row>
    <row r="2084" ht="15">
      <c r="D2084" s="6"/>
    </row>
    <row r="2085" ht="15">
      <c r="D2085" s="6"/>
    </row>
    <row r="2086" ht="15">
      <c r="D2086" s="6"/>
    </row>
    <row r="2087" ht="15">
      <c r="D2087" s="6"/>
    </row>
    <row r="2088" ht="15">
      <c r="D2088" s="6"/>
    </row>
    <row r="2089" ht="15">
      <c r="D2089" s="6"/>
    </row>
    <row r="2090" ht="15">
      <c r="D2090" s="6"/>
    </row>
    <row r="2091" ht="15">
      <c r="D2091" s="6"/>
    </row>
    <row r="2092" ht="15">
      <c r="D2092" s="6"/>
    </row>
    <row r="2093" ht="15">
      <c r="D2093" s="6"/>
    </row>
    <row r="2094" ht="15">
      <c r="D2094" s="6"/>
    </row>
    <row r="2095" ht="15">
      <c r="D2095" s="6"/>
    </row>
    <row r="2096" ht="15">
      <c r="D2096" s="6"/>
    </row>
    <row r="2097" ht="15">
      <c r="D2097" s="6"/>
    </row>
    <row r="2098" ht="15">
      <c r="D2098" s="6"/>
    </row>
    <row r="2099" ht="15">
      <c r="D2099" s="6"/>
    </row>
    <row r="2100" ht="15">
      <c r="D2100" s="6"/>
    </row>
    <row r="2101" ht="15">
      <c r="D2101" s="6"/>
    </row>
    <row r="2102" ht="15">
      <c r="D2102" s="6"/>
    </row>
    <row r="2103" ht="15">
      <c r="D2103" s="6"/>
    </row>
    <row r="2104" ht="15">
      <c r="D2104" s="6"/>
    </row>
    <row r="2105" ht="15">
      <c r="D2105" s="6"/>
    </row>
    <row r="2106" ht="15">
      <c r="D2106" s="6"/>
    </row>
    <row r="2107" ht="15">
      <c r="D2107" s="6"/>
    </row>
    <row r="2108" ht="15">
      <c r="D2108" s="6"/>
    </row>
    <row r="2109" ht="15">
      <c r="D2109" s="6"/>
    </row>
    <row r="2110" ht="15">
      <c r="D2110" s="6"/>
    </row>
    <row r="2111" ht="15">
      <c r="D2111" s="6"/>
    </row>
    <row r="2112" ht="15">
      <c r="D2112" s="6"/>
    </row>
    <row r="2113" ht="15">
      <c r="D2113" s="6"/>
    </row>
    <row r="2114" ht="15">
      <c r="D2114" s="6"/>
    </row>
    <row r="2115" ht="15">
      <c r="D2115" s="6"/>
    </row>
    <row r="2116" ht="15">
      <c r="D2116" s="6"/>
    </row>
    <row r="2117" ht="15">
      <c r="D2117" s="6"/>
    </row>
    <row r="2118" ht="15">
      <c r="D2118" s="6"/>
    </row>
    <row r="2119" ht="15">
      <c r="D2119" s="6"/>
    </row>
    <row r="2120" ht="15">
      <c r="D2120" s="6"/>
    </row>
    <row r="2121" ht="15">
      <c r="D2121" s="6"/>
    </row>
    <row r="2122" ht="15">
      <c r="D2122" s="6"/>
    </row>
    <row r="2123" ht="15">
      <c r="D2123" s="6"/>
    </row>
    <row r="2124" ht="15">
      <c r="D2124" s="6"/>
    </row>
    <row r="2125" ht="15">
      <c r="D2125" s="6"/>
    </row>
    <row r="2126" ht="15">
      <c r="D2126" s="6"/>
    </row>
    <row r="2127" ht="15">
      <c r="D2127" s="6"/>
    </row>
    <row r="2128" ht="15">
      <c r="D2128" s="6"/>
    </row>
    <row r="2129" ht="15">
      <c r="D2129" s="6"/>
    </row>
    <row r="2130" ht="15">
      <c r="D2130" s="6"/>
    </row>
    <row r="2131" ht="15">
      <c r="D2131" s="6"/>
    </row>
    <row r="2132" ht="15">
      <c r="D2132" s="6"/>
    </row>
    <row r="2133" ht="15">
      <c r="D2133" s="6"/>
    </row>
    <row r="2134" ht="15">
      <c r="D2134" s="6"/>
    </row>
    <row r="2135" ht="15">
      <c r="D2135" s="6"/>
    </row>
    <row r="2136" ht="15">
      <c r="D2136" s="6"/>
    </row>
    <row r="2137" ht="15">
      <c r="D2137" s="6"/>
    </row>
    <row r="2138" ht="15">
      <c r="D2138" s="6"/>
    </row>
    <row r="2139" ht="15">
      <c r="D2139" s="6"/>
    </row>
    <row r="2140" ht="15">
      <c r="D2140" s="6"/>
    </row>
    <row r="2141" ht="15">
      <c r="D2141" s="6"/>
    </row>
    <row r="2142" ht="15">
      <c r="D2142" s="6"/>
    </row>
    <row r="2143" ht="15">
      <c r="D2143" s="6"/>
    </row>
    <row r="2144" ht="15">
      <c r="D2144" s="6"/>
    </row>
    <row r="2145" ht="15">
      <c r="D2145" s="6"/>
    </row>
    <row r="2146" ht="15">
      <c r="D2146" s="6"/>
    </row>
    <row r="2147" ht="15">
      <c r="D2147" s="6"/>
    </row>
    <row r="2148" ht="15">
      <c r="D2148" s="6"/>
    </row>
    <row r="2149" ht="15">
      <c r="D2149" s="6"/>
    </row>
    <row r="2150" ht="15">
      <c r="D2150" s="6"/>
    </row>
    <row r="2151" ht="15">
      <c r="D2151" s="6"/>
    </row>
    <row r="2152" ht="15">
      <c r="D2152" s="6"/>
    </row>
    <row r="2153" ht="15">
      <c r="D2153" s="6"/>
    </row>
    <row r="2154" ht="15">
      <c r="D2154" s="6"/>
    </row>
    <row r="2155" ht="15">
      <c r="D2155" s="6"/>
    </row>
    <row r="2156" ht="15">
      <c r="D2156" s="6"/>
    </row>
    <row r="2157" ht="15">
      <c r="D2157" s="6"/>
    </row>
    <row r="2158" ht="15">
      <c r="D2158" s="6"/>
    </row>
    <row r="2159" ht="15">
      <c r="D2159" s="6"/>
    </row>
    <row r="2160" ht="15">
      <c r="D2160" s="6"/>
    </row>
    <row r="2161" ht="15">
      <c r="D2161" s="6"/>
    </row>
    <row r="2162" ht="15">
      <c r="D2162" s="6"/>
    </row>
    <row r="2163" ht="15">
      <c r="D2163" s="6"/>
    </row>
    <row r="2164" ht="15">
      <c r="D2164" s="6"/>
    </row>
    <row r="2165" ht="15">
      <c r="D2165" s="6"/>
    </row>
    <row r="2166" ht="15">
      <c r="D2166" s="6"/>
    </row>
    <row r="2167" ht="15">
      <c r="D2167" s="6"/>
    </row>
    <row r="2168" ht="15">
      <c r="D2168" s="6"/>
    </row>
    <row r="2169" ht="15">
      <c r="D2169" s="6"/>
    </row>
    <row r="2170" ht="15">
      <c r="D2170" s="6"/>
    </row>
    <row r="2171" ht="15">
      <c r="D2171" s="6"/>
    </row>
    <row r="2172" ht="15">
      <c r="D2172" s="6"/>
    </row>
    <row r="2173" ht="15">
      <c r="D2173" s="6"/>
    </row>
    <row r="2174" ht="15">
      <c r="D2174" s="6"/>
    </row>
    <row r="2175" ht="15">
      <c r="D2175" s="6"/>
    </row>
    <row r="2176" ht="15">
      <c r="D2176" s="6"/>
    </row>
    <row r="2177" ht="15">
      <c r="D2177" s="6"/>
    </row>
    <row r="2178" ht="15">
      <c r="D2178" s="6"/>
    </row>
    <row r="2179" ht="15">
      <c r="D2179" s="6"/>
    </row>
    <row r="2180" ht="15">
      <c r="D2180" s="6"/>
    </row>
    <row r="2181" ht="15">
      <c r="D2181" s="6"/>
    </row>
    <row r="2182" ht="15">
      <c r="D2182" s="6"/>
    </row>
    <row r="2183" ht="15">
      <c r="D2183" s="6"/>
    </row>
    <row r="2184" ht="15">
      <c r="D2184" s="6"/>
    </row>
    <row r="2185" ht="15">
      <c r="D2185" s="6"/>
    </row>
    <row r="2186" ht="15">
      <c r="D2186" s="6"/>
    </row>
    <row r="2187" ht="15">
      <c r="D2187" s="6"/>
    </row>
    <row r="2188" ht="15">
      <c r="D2188" s="6"/>
    </row>
    <row r="2189" ht="15">
      <c r="D2189" s="6"/>
    </row>
    <row r="2190" ht="15">
      <c r="D2190" s="6"/>
    </row>
    <row r="2191" ht="15">
      <c r="D2191" s="6"/>
    </row>
    <row r="2192" ht="15">
      <c r="D2192" s="6"/>
    </row>
    <row r="2193" ht="15">
      <c r="D2193" s="6"/>
    </row>
    <row r="2194" ht="15">
      <c r="D2194" s="6"/>
    </row>
    <row r="2195" ht="15">
      <c r="D2195" s="6"/>
    </row>
    <row r="2196" ht="15">
      <c r="D2196" s="6"/>
    </row>
    <row r="2197" ht="15">
      <c r="D2197" s="6"/>
    </row>
    <row r="2198" ht="15">
      <c r="D2198" s="6"/>
    </row>
    <row r="2199" ht="15">
      <c r="D2199" s="6"/>
    </row>
    <row r="2200" ht="15">
      <c r="D2200" s="6"/>
    </row>
    <row r="2201" ht="15">
      <c r="D2201" s="6"/>
    </row>
    <row r="2202" ht="15">
      <c r="D2202" s="6"/>
    </row>
    <row r="2203" ht="15">
      <c r="D2203" s="6"/>
    </row>
    <row r="2204" ht="15">
      <c r="D2204" s="6"/>
    </row>
    <row r="2205" ht="15">
      <c r="D2205" s="6"/>
    </row>
    <row r="2206" ht="15">
      <c r="D2206" s="6"/>
    </row>
    <row r="2207" ht="15">
      <c r="D2207" s="6"/>
    </row>
    <row r="2208" ht="15">
      <c r="D2208" s="6"/>
    </row>
    <row r="2209" ht="15">
      <c r="D2209" s="6"/>
    </row>
    <row r="2210" ht="15">
      <c r="D2210" s="6"/>
    </row>
    <row r="2211" ht="15">
      <c r="D2211" s="6"/>
    </row>
    <row r="2212" ht="15">
      <c r="D2212" s="6"/>
    </row>
    <row r="2213" ht="15">
      <c r="D2213" s="6"/>
    </row>
    <row r="2214" ht="15">
      <c r="D2214" s="6"/>
    </row>
    <row r="2215" ht="15">
      <c r="D2215" s="6"/>
    </row>
    <row r="2216" ht="15">
      <c r="D2216" s="6"/>
    </row>
    <row r="2217" ht="15">
      <c r="D2217" s="6"/>
    </row>
    <row r="2218" ht="15">
      <c r="D2218" s="6"/>
    </row>
    <row r="2219" ht="15">
      <c r="D2219" s="6"/>
    </row>
    <row r="2220" ht="15">
      <c r="D2220" s="6"/>
    </row>
    <row r="2221" ht="15">
      <c r="D2221" s="6"/>
    </row>
    <row r="2222" ht="15">
      <c r="D2222" s="6"/>
    </row>
    <row r="2223" ht="15">
      <c r="D2223" s="6"/>
    </row>
    <row r="2224" ht="15">
      <c r="D2224" s="6"/>
    </row>
    <row r="2225" ht="15">
      <c r="D2225" s="6"/>
    </row>
    <row r="2226" ht="15">
      <c r="D2226" s="6"/>
    </row>
    <row r="2227" ht="15">
      <c r="D2227" s="6"/>
    </row>
    <row r="2228" ht="15">
      <c r="D2228" s="6"/>
    </row>
    <row r="2229" ht="15">
      <c r="D2229" s="6"/>
    </row>
    <row r="2230" ht="15">
      <c r="D2230" s="6"/>
    </row>
    <row r="2231" ht="15">
      <c r="D2231" s="6"/>
    </row>
    <row r="2232" ht="15">
      <c r="D2232" s="6"/>
    </row>
    <row r="2233" ht="15">
      <c r="D2233" s="6"/>
    </row>
    <row r="2234" ht="15">
      <c r="D2234" s="6"/>
    </row>
    <row r="2235" ht="15">
      <c r="D2235" s="6"/>
    </row>
    <row r="2236" ht="15">
      <c r="D2236" s="6"/>
    </row>
    <row r="2237" ht="15">
      <c r="D2237" s="6"/>
    </row>
    <row r="2238" ht="15">
      <c r="D2238" s="6"/>
    </row>
    <row r="2239" ht="15">
      <c r="D2239" s="6"/>
    </row>
    <row r="2240" ht="15">
      <c r="D2240" s="6"/>
    </row>
    <row r="2241" ht="15">
      <c r="D2241" s="6"/>
    </row>
    <row r="2242" ht="15">
      <c r="D2242" s="6"/>
    </row>
    <row r="2243" ht="15">
      <c r="D2243" s="6"/>
    </row>
    <row r="2244" ht="15">
      <c r="D2244" s="6"/>
    </row>
    <row r="2245" ht="15">
      <c r="D2245" s="6"/>
    </row>
    <row r="2246" ht="15">
      <c r="D2246" s="6"/>
    </row>
    <row r="2247" ht="15">
      <c r="D2247" s="6"/>
    </row>
    <row r="2248" ht="15">
      <c r="D2248" s="6"/>
    </row>
    <row r="2249" ht="15">
      <c r="D2249" s="6"/>
    </row>
    <row r="2250" ht="15">
      <c r="D2250" s="6"/>
    </row>
    <row r="2251" ht="15">
      <c r="D2251" s="6"/>
    </row>
    <row r="2252" ht="15">
      <c r="D2252" s="6"/>
    </row>
    <row r="2253" ht="15">
      <c r="D2253" s="6"/>
    </row>
    <row r="2254" ht="15">
      <c r="D2254" s="6"/>
    </row>
    <row r="2255" ht="15">
      <c r="D2255" s="6"/>
    </row>
    <row r="2256" ht="15">
      <c r="D2256" s="6"/>
    </row>
    <row r="2257" ht="15">
      <c r="D2257" s="6"/>
    </row>
    <row r="2258" ht="15">
      <c r="D2258" s="6"/>
    </row>
    <row r="2259" ht="15">
      <c r="D2259" s="6"/>
    </row>
    <row r="2260" ht="15">
      <c r="D2260" s="6"/>
    </row>
    <row r="2261" ht="15">
      <c r="D2261" s="6"/>
    </row>
    <row r="2262" ht="15">
      <c r="D2262" s="6"/>
    </row>
    <row r="2263" ht="15">
      <c r="D2263" s="6"/>
    </row>
    <row r="2264" ht="15">
      <c r="D2264" s="6"/>
    </row>
    <row r="2265" ht="15">
      <c r="D2265" s="6"/>
    </row>
    <row r="2266" ht="15">
      <c r="D2266" s="6"/>
    </row>
    <row r="2267" ht="15">
      <c r="D2267" s="6"/>
    </row>
    <row r="2268" ht="15">
      <c r="D2268" s="6"/>
    </row>
    <row r="2269" ht="15">
      <c r="D2269" s="6"/>
    </row>
    <row r="2270" ht="15">
      <c r="D2270" s="6"/>
    </row>
    <row r="2271" ht="15">
      <c r="D2271" s="6"/>
    </row>
    <row r="2272" ht="15">
      <c r="D2272" s="6"/>
    </row>
    <row r="2273" ht="15">
      <c r="D2273" s="6"/>
    </row>
    <row r="2274" ht="15">
      <c r="D2274" s="6"/>
    </row>
    <row r="2275" ht="15">
      <c r="D2275" s="6"/>
    </row>
    <row r="2276" ht="15">
      <c r="D2276" s="6"/>
    </row>
    <row r="2277" ht="15">
      <c r="D2277" s="6"/>
    </row>
    <row r="2278" ht="15">
      <c r="D2278" s="6"/>
    </row>
    <row r="2279" ht="15">
      <c r="D2279" s="6"/>
    </row>
    <row r="2280" ht="15">
      <c r="D2280" s="6"/>
    </row>
    <row r="2281" ht="15">
      <c r="D2281" s="6"/>
    </row>
    <row r="2282" ht="15">
      <c r="D2282" s="6"/>
    </row>
    <row r="2283" ht="15">
      <c r="D2283" s="6"/>
    </row>
    <row r="2284" ht="15">
      <c r="D2284" s="6"/>
    </row>
    <row r="2285" ht="15">
      <c r="D2285" s="6"/>
    </row>
    <row r="2286" ht="15">
      <c r="D2286" s="6"/>
    </row>
    <row r="2287" ht="15">
      <c r="D2287" s="6"/>
    </row>
    <row r="2288" ht="15">
      <c r="D2288" s="6"/>
    </row>
    <row r="2289" ht="15">
      <c r="D2289" s="6"/>
    </row>
    <row r="2290" ht="15">
      <c r="D2290" s="6"/>
    </row>
    <row r="2291" ht="15">
      <c r="D2291" s="6"/>
    </row>
    <row r="2292" ht="15">
      <c r="D2292" s="6"/>
    </row>
    <row r="2293" ht="15">
      <c r="D2293" s="6"/>
    </row>
    <row r="2294" ht="15">
      <c r="D2294" s="6"/>
    </row>
    <row r="2295" ht="15">
      <c r="D2295" s="6"/>
    </row>
    <row r="2296" ht="15">
      <c r="D2296" s="6"/>
    </row>
    <row r="2297" ht="15">
      <c r="D2297" s="6"/>
    </row>
    <row r="2298" ht="15">
      <c r="D2298" s="6"/>
    </row>
    <row r="2299" ht="15">
      <c r="D2299" s="6"/>
    </row>
    <row r="2300" ht="15">
      <c r="D2300" s="6"/>
    </row>
    <row r="2301" ht="15">
      <c r="D2301" s="6"/>
    </row>
    <row r="2302" ht="15">
      <c r="D2302" s="6"/>
    </row>
    <row r="2303" ht="15">
      <c r="D2303" s="6"/>
    </row>
    <row r="2304" ht="15">
      <c r="D2304" s="6"/>
    </row>
    <row r="2305" ht="15">
      <c r="D2305" s="6"/>
    </row>
    <row r="2306" ht="15">
      <c r="D2306" s="6"/>
    </row>
    <row r="2307" ht="15">
      <c r="D2307" s="6"/>
    </row>
    <row r="2308" ht="15">
      <c r="D2308" s="6"/>
    </row>
    <row r="2309" ht="15">
      <c r="D2309" s="6"/>
    </row>
    <row r="2310" ht="15">
      <c r="D2310" s="6"/>
    </row>
    <row r="2311" ht="15">
      <c r="D2311" s="6"/>
    </row>
    <row r="2312" ht="15">
      <c r="D2312" s="6"/>
    </row>
    <row r="2313" ht="15">
      <c r="D2313" s="6"/>
    </row>
    <row r="2314" ht="15">
      <c r="D2314" s="6"/>
    </row>
    <row r="2315" ht="15">
      <c r="D2315" s="6"/>
    </row>
    <row r="2316" ht="15">
      <c r="D2316" s="6"/>
    </row>
    <row r="2317" ht="15">
      <c r="D2317" s="6"/>
    </row>
    <row r="2318" ht="15">
      <c r="D2318" s="6"/>
    </row>
    <row r="2319" ht="15">
      <c r="D2319" s="6"/>
    </row>
    <row r="2320" ht="15">
      <c r="D2320" s="6"/>
    </row>
    <row r="2321" ht="15">
      <c r="D2321" s="6"/>
    </row>
    <row r="2322" ht="15">
      <c r="D2322" s="6"/>
    </row>
    <row r="2323" ht="15">
      <c r="D2323" s="6"/>
    </row>
    <row r="2324" ht="15">
      <c r="D2324" s="6"/>
    </row>
    <row r="2325" ht="15">
      <c r="D2325" s="6"/>
    </row>
    <row r="2326" ht="15">
      <c r="D2326" s="6"/>
    </row>
    <row r="2327" ht="15">
      <c r="D2327" s="6"/>
    </row>
    <row r="2328" ht="15">
      <c r="D2328" s="6"/>
    </row>
    <row r="2329" ht="15">
      <c r="D2329" s="6"/>
    </row>
    <row r="2330" ht="15">
      <c r="D2330" s="6"/>
    </row>
    <row r="2331" ht="15">
      <c r="D2331" s="6"/>
    </row>
    <row r="2332" ht="15">
      <c r="D2332" s="6"/>
    </row>
    <row r="2333" ht="15">
      <c r="D2333" s="6"/>
    </row>
    <row r="2334" ht="15">
      <c r="D2334" s="6"/>
    </row>
    <row r="2335" ht="15">
      <c r="D2335" s="6"/>
    </row>
    <row r="2336" ht="15">
      <c r="D2336" s="6"/>
    </row>
    <row r="2337" ht="15">
      <c r="D2337" s="6"/>
    </row>
    <row r="2338" ht="15">
      <c r="D2338" s="6"/>
    </row>
    <row r="2339" ht="15">
      <c r="D2339" s="6"/>
    </row>
    <row r="2340" ht="15">
      <c r="D2340" s="6"/>
    </row>
    <row r="2341" ht="15">
      <c r="D2341" s="6"/>
    </row>
    <row r="2342" ht="15">
      <c r="D2342" s="6"/>
    </row>
    <row r="2343" ht="15">
      <c r="D2343" s="6"/>
    </row>
    <row r="2344" ht="15">
      <c r="D2344" s="6"/>
    </row>
    <row r="2345" ht="15">
      <c r="D2345" s="6"/>
    </row>
    <row r="2346" ht="15">
      <c r="D2346" s="6"/>
    </row>
    <row r="2347" ht="15">
      <c r="D2347" s="6"/>
    </row>
    <row r="2348" ht="15">
      <c r="D2348" s="6"/>
    </row>
    <row r="2349" ht="15">
      <c r="D2349" s="6"/>
    </row>
    <row r="2350" ht="15">
      <c r="D2350" s="6"/>
    </row>
    <row r="2351" ht="15">
      <c r="D2351" s="6"/>
    </row>
    <row r="2352" ht="15">
      <c r="D2352" s="6"/>
    </row>
    <row r="2353" ht="15">
      <c r="D2353" s="6"/>
    </row>
    <row r="2354" ht="15">
      <c r="D2354" s="6"/>
    </row>
    <row r="2355" ht="15">
      <c r="D2355" s="6"/>
    </row>
    <row r="2356" ht="15">
      <c r="D2356" s="6"/>
    </row>
    <row r="2357" ht="15">
      <c r="D2357" s="6"/>
    </row>
    <row r="2358" ht="15">
      <c r="D2358" s="6"/>
    </row>
    <row r="2359" ht="15">
      <c r="D2359" s="6"/>
    </row>
    <row r="2360" ht="15">
      <c r="D2360" s="6"/>
    </row>
    <row r="2361" ht="15">
      <c r="D2361" s="6"/>
    </row>
    <row r="2362" ht="15">
      <c r="D2362" s="6"/>
    </row>
    <row r="2363" ht="15">
      <c r="D2363" s="6"/>
    </row>
    <row r="2364" ht="15">
      <c r="D2364" s="6"/>
    </row>
    <row r="2365" ht="15">
      <c r="D2365" s="6"/>
    </row>
    <row r="2366" ht="15">
      <c r="D2366" s="6"/>
    </row>
    <row r="2367" ht="15">
      <c r="D2367" s="6"/>
    </row>
    <row r="2368" ht="15">
      <c r="D2368" s="6"/>
    </row>
    <row r="2369" ht="15">
      <c r="D2369" s="6"/>
    </row>
    <row r="2370" ht="15">
      <c r="D2370" s="6"/>
    </row>
    <row r="2371" ht="15">
      <c r="D2371" s="6"/>
    </row>
    <row r="2372" ht="15">
      <c r="D2372" s="6"/>
    </row>
    <row r="2373" ht="15">
      <c r="D2373" s="6"/>
    </row>
    <row r="2374" ht="15">
      <c r="D2374" s="6"/>
    </row>
    <row r="2375" ht="15">
      <c r="D2375" s="6"/>
    </row>
    <row r="2376" ht="15">
      <c r="D2376" s="6"/>
    </row>
    <row r="2377" ht="15">
      <c r="D2377" s="6"/>
    </row>
    <row r="2378" ht="15">
      <c r="D2378" s="6"/>
    </row>
    <row r="2379" ht="15">
      <c r="D2379" s="6"/>
    </row>
    <row r="2380" ht="15">
      <c r="D2380" s="6"/>
    </row>
    <row r="2381" ht="15">
      <c r="D2381" s="6"/>
    </row>
    <row r="2382" ht="15">
      <c r="D2382" s="6"/>
    </row>
    <row r="2383" ht="15">
      <c r="D2383" s="6"/>
    </row>
    <row r="2384" ht="15">
      <c r="D2384" s="6"/>
    </row>
    <row r="2385" ht="15">
      <c r="D2385" s="6"/>
    </row>
    <row r="2386" ht="15">
      <c r="D2386" s="6"/>
    </row>
    <row r="2387" ht="15">
      <c r="D2387" s="6"/>
    </row>
    <row r="2388" ht="15">
      <c r="D2388" s="6"/>
    </row>
    <row r="2389" ht="15">
      <c r="D2389" s="6"/>
    </row>
    <row r="2390" ht="15">
      <c r="D2390" s="6"/>
    </row>
    <row r="2391" ht="15">
      <c r="D2391" s="6"/>
    </row>
    <row r="2392" ht="15">
      <c r="D2392" s="6"/>
    </row>
    <row r="2393" ht="15">
      <c r="D2393" s="6"/>
    </row>
    <row r="2394" ht="15">
      <c r="D2394" s="6"/>
    </row>
    <row r="2395" ht="15">
      <c r="D2395" s="6"/>
    </row>
    <row r="2396" ht="15">
      <c r="D2396" s="6"/>
    </row>
    <row r="2397" ht="15">
      <c r="D2397" s="6"/>
    </row>
    <row r="2398" ht="15">
      <c r="D2398" s="6"/>
    </row>
    <row r="2399" ht="15">
      <c r="D2399" s="6"/>
    </row>
    <row r="2400" ht="15">
      <c r="D2400" s="6"/>
    </row>
    <row r="2401" ht="15">
      <c r="D2401" s="6"/>
    </row>
    <row r="2402" ht="15">
      <c r="D2402" s="6"/>
    </row>
    <row r="2403" ht="15">
      <c r="D2403" s="6"/>
    </row>
    <row r="2404" ht="15">
      <c r="D2404" s="6"/>
    </row>
    <row r="2405" ht="15">
      <c r="D2405" s="6"/>
    </row>
    <row r="2406" ht="15">
      <c r="D2406" s="6"/>
    </row>
    <row r="2407" ht="15">
      <c r="D2407" s="6"/>
    </row>
    <row r="2408" ht="15">
      <c r="D2408" s="6"/>
    </row>
    <row r="2409" ht="15">
      <c r="D2409" s="6"/>
    </row>
    <row r="2410" ht="15">
      <c r="D2410" s="6"/>
    </row>
    <row r="2411" ht="15">
      <c r="D2411" s="6"/>
    </row>
    <row r="2412" ht="15">
      <c r="D2412" s="6"/>
    </row>
    <row r="2413" ht="15">
      <c r="D2413" s="6"/>
    </row>
    <row r="2414" ht="15">
      <c r="D2414" s="6"/>
    </row>
    <row r="2415" ht="15">
      <c r="D2415" s="6"/>
    </row>
    <row r="2416" ht="15">
      <c r="D2416" s="6"/>
    </row>
    <row r="2417" ht="15">
      <c r="D2417" s="6"/>
    </row>
    <row r="2418" ht="15">
      <c r="D2418" s="6"/>
    </row>
    <row r="2419" ht="15">
      <c r="D2419" s="6"/>
    </row>
    <row r="2420" ht="15">
      <c r="D2420" s="6"/>
    </row>
    <row r="2421" ht="15">
      <c r="D2421" s="6"/>
    </row>
    <row r="2422" ht="15">
      <c r="D2422" s="6"/>
    </row>
    <row r="2423" ht="15">
      <c r="D2423" s="6"/>
    </row>
    <row r="2424" ht="15">
      <c r="D2424" s="6"/>
    </row>
    <row r="2425" ht="15">
      <c r="D2425" s="6"/>
    </row>
    <row r="2426" ht="15">
      <c r="D2426" s="6"/>
    </row>
    <row r="2427" ht="15">
      <c r="D2427" s="6"/>
    </row>
    <row r="2428" ht="15">
      <c r="D2428" s="6"/>
    </row>
    <row r="2429" ht="15">
      <c r="D2429" s="6"/>
    </row>
    <row r="2430" ht="15">
      <c r="D2430" s="6"/>
    </row>
    <row r="2431" ht="15">
      <c r="D2431" s="6"/>
    </row>
    <row r="2432" ht="15">
      <c r="D2432" s="6"/>
    </row>
    <row r="2433" ht="15">
      <c r="D2433" s="6"/>
    </row>
    <row r="2434" ht="15">
      <c r="D2434" s="6"/>
    </row>
    <row r="2435" ht="15">
      <c r="D2435" s="6"/>
    </row>
    <row r="2436" ht="15">
      <c r="D2436" s="6"/>
    </row>
    <row r="2437" ht="15">
      <c r="D2437" s="6"/>
    </row>
    <row r="2438" ht="15">
      <c r="D2438" s="6"/>
    </row>
    <row r="2439" ht="15">
      <c r="D2439" s="6"/>
    </row>
    <row r="2440" ht="15">
      <c r="D2440" s="6"/>
    </row>
    <row r="2441" ht="15">
      <c r="D2441" s="6"/>
    </row>
    <row r="2442" ht="15">
      <c r="D2442" s="6"/>
    </row>
    <row r="2443" ht="15">
      <c r="D2443" s="6"/>
    </row>
    <row r="2444" ht="15">
      <c r="D2444" s="6"/>
    </row>
    <row r="2445" ht="15">
      <c r="D2445" s="6"/>
    </row>
    <row r="2446" ht="15">
      <c r="D2446" s="6"/>
    </row>
    <row r="2447" ht="15">
      <c r="D2447" s="6"/>
    </row>
    <row r="2448" ht="15">
      <c r="D2448" s="6"/>
    </row>
    <row r="2449" ht="15">
      <c r="D2449" s="6"/>
    </row>
    <row r="2450" ht="15">
      <c r="D2450" s="6"/>
    </row>
    <row r="2451" ht="15">
      <c r="D2451" s="6"/>
    </row>
    <row r="2452" ht="15">
      <c r="D2452" s="6"/>
    </row>
    <row r="2453" ht="15">
      <c r="D2453" s="6"/>
    </row>
    <row r="2454" ht="15">
      <c r="D2454" s="6"/>
    </row>
    <row r="2455" ht="15">
      <c r="D2455" s="6"/>
    </row>
    <row r="2456" ht="15">
      <c r="D2456" s="6"/>
    </row>
    <row r="2457" ht="15">
      <c r="D2457" s="6"/>
    </row>
    <row r="2458" ht="15">
      <c r="D2458" s="6"/>
    </row>
    <row r="2459" ht="15">
      <c r="D2459" s="6"/>
    </row>
    <row r="2460" ht="15">
      <c r="D2460" s="6"/>
    </row>
    <row r="2461" ht="15">
      <c r="D2461" s="6"/>
    </row>
    <row r="2462" ht="15">
      <c r="D2462" s="6"/>
    </row>
    <row r="2463" ht="15">
      <c r="D2463" s="6"/>
    </row>
    <row r="2464" ht="15">
      <c r="D2464" s="6"/>
    </row>
    <row r="2465" ht="15">
      <c r="D2465" s="6"/>
    </row>
    <row r="2466" ht="15">
      <c r="D2466" s="6"/>
    </row>
    <row r="2467" ht="15">
      <c r="D2467" s="6"/>
    </row>
    <row r="2468" ht="15">
      <c r="D2468" s="6"/>
    </row>
    <row r="2469" ht="15">
      <c r="D2469" s="6"/>
    </row>
    <row r="2470" ht="15">
      <c r="D2470" s="6"/>
    </row>
    <row r="2471" ht="15">
      <c r="D2471" s="6"/>
    </row>
    <row r="2472" ht="15">
      <c r="D2472" s="6"/>
    </row>
    <row r="2473" ht="15">
      <c r="D2473" s="6"/>
    </row>
    <row r="2474" ht="15">
      <c r="D2474" s="6"/>
    </row>
    <row r="2475" ht="15">
      <c r="D2475" s="6"/>
    </row>
    <row r="2476" ht="15">
      <c r="D2476" s="6"/>
    </row>
    <row r="2477" ht="15">
      <c r="D2477" s="6"/>
    </row>
    <row r="2478" ht="15">
      <c r="D2478" s="6"/>
    </row>
    <row r="2479" ht="15">
      <c r="D2479" s="6"/>
    </row>
    <row r="2480" ht="15">
      <c r="D2480" s="6"/>
    </row>
    <row r="2481" ht="15">
      <c r="D2481" s="6"/>
    </row>
    <row r="2482" ht="15">
      <c r="D2482" s="6"/>
    </row>
    <row r="2483" ht="15">
      <c r="D2483" s="6"/>
    </row>
    <row r="2484" ht="15">
      <c r="D2484" s="6"/>
    </row>
    <row r="2485" ht="15">
      <c r="D2485" s="6"/>
    </row>
    <row r="2486" ht="15">
      <c r="D2486" s="6"/>
    </row>
    <row r="2487" ht="15">
      <c r="D2487" s="6"/>
    </row>
    <row r="2488" ht="15">
      <c r="D2488" s="6"/>
    </row>
    <row r="2489" ht="15">
      <c r="D2489" s="6"/>
    </row>
    <row r="2490" ht="15">
      <c r="D2490" s="6"/>
    </row>
    <row r="2491" ht="15">
      <c r="D2491" s="6"/>
    </row>
    <row r="2492" ht="15">
      <c r="D2492" s="6"/>
    </row>
    <row r="2493" ht="15">
      <c r="D2493" s="6"/>
    </row>
    <row r="2494" ht="15">
      <c r="D2494" s="6"/>
    </row>
    <row r="2495" ht="15">
      <c r="D2495" s="6"/>
    </row>
    <row r="2496" ht="15">
      <c r="D2496" s="6"/>
    </row>
    <row r="2497" ht="15">
      <c r="D2497" s="6"/>
    </row>
    <row r="2498" ht="15">
      <c r="D2498" s="6"/>
    </row>
    <row r="2499" ht="15">
      <c r="D2499" s="6"/>
    </row>
    <row r="2500" ht="15">
      <c r="D2500" s="6"/>
    </row>
    <row r="2501" ht="15">
      <c r="D2501" s="6"/>
    </row>
    <row r="2502" ht="15">
      <c r="D2502" s="6"/>
    </row>
    <row r="2503" ht="15">
      <c r="D2503" s="6"/>
    </row>
    <row r="2504" ht="15">
      <c r="D2504" s="6"/>
    </row>
    <row r="2505" ht="15">
      <c r="D2505" s="6"/>
    </row>
    <row r="2506" ht="15">
      <c r="D2506" s="6"/>
    </row>
    <row r="2507" ht="15">
      <c r="D2507" s="6"/>
    </row>
    <row r="2508" ht="15">
      <c r="D2508" s="6"/>
    </row>
    <row r="2509" ht="15">
      <c r="D2509" s="6"/>
    </row>
    <row r="2510" ht="15">
      <c r="D2510" s="6"/>
    </row>
    <row r="2511" ht="15">
      <c r="D2511" s="6"/>
    </row>
    <row r="2512" ht="15">
      <c r="D2512" s="6"/>
    </row>
    <row r="2513" ht="15">
      <c r="D2513" s="6"/>
    </row>
    <row r="2514" ht="15">
      <c r="D2514" s="6"/>
    </row>
    <row r="2515" ht="15">
      <c r="D2515" s="6"/>
    </row>
    <row r="2516" ht="15">
      <c r="D2516" s="6"/>
    </row>
    <row r="2517" ht="15">
      <c r="D2517" s="6"/>
    </row>
    <row r="2518" ht="15">
      <c r="D2518" s="6"/>
    </row>
    <row r="2519" ht="15">
      <c r="D2519" s="6"/>
    </row>
    <row r="2520" ht="15">
      <c r="D2520" s="6"/>
    </row>
    <row r="2521" ht="15">
      <c r="D2521" s="6"/>
    </row>
    <row r="2522" ht="15">
      <c r="D2522" s="6"/>
    </row>
    <row r="2523" ht="15">
      <c r="D2523" s="6"/>
    </row>
    <row r="2524" ht="15">
      <c r="D2524" s="6"/>
    </row>
    <row r="2525" ht="15">
      <c r="D2525" s="6"/>
    </row>
    <row r="2526" ht="15">
      <c r="D2526" s="6"/>
    </row>
    <row r="2527" ht="15">
      <c r="D2527" s="6"/>
    </row>
    <row r="2528" ht="15">
      <c r="D2528" s="6"/>
    </row>
    <row r="2529" ht="15">
      <c r="D2529" s="6"/>
    </row>
    <row r="2530" ht="15">
      <c r="D2530" s="6"/>
    </row>
    <row r="2531" ht="15">
      <c r="D2531" s="6"/>
    </row>
    <row r="2532" ht="15">
      <c r="D2532" s="6"/>
    </row>
    <row r="2533" ht="15">
      <c r="D2533" s="6"/>
    </row>
    <row r="2534" ht="15">
      <c r="D2534" s="6"/>
    </row>
    <row r="2535" ht="15">
      <c r="D2535" s="6"/>
    </row>
    <row r="2536" ht="15">
      <c r="D2536" s="6"/>
    </row>
    <row r="2537" ht="15">
      <c r="D2537" s="6"/>
    </row>
    <row r="2538" ht="15">
      <c r="D2538" s="6"/>
    </row>
    <row r="2539" ht="15">
      <c r="D2539" s="6"/>
    </row>
    <row r="2540" ht="15">
      <c r="D2540" s="6"/>
    </row>
    <row r="2541" ht="15">
      <c r="D2541" s="6"/>
    </row>
    <row r="2542" ht="15">
      <c r="D2542" s="6"/>
    </row>
    <row r="2543" ht="15">
      <c r="D2543" s="6"/>
    </row>
    <row r="2544" ht="15">
      <c r="D2544" s="6"/>
    </row>
    <row r="2545" ht="15">
      <c r="D2545" s="6"/>
    </row>
    <row r="2546" ht="15">
      <c r="D2546" s="6"/>
    </row>
    <row r="2547" ht="15">
      <c r="D2547" s="6"/>
    </row>
    <row r="2548" ht="15">
      <c r="D2548" s="6"/>
    </row>
    <row r="2549" ht="15">
      <c r="D2549" s="6"/>
    </row>
    <row r="2550" ht="15">
      <c r="D2550" s="6"/>
    </row>
    <row r="2551" ht="15">
      <c r="D2551" s="6"/>
    </row>
    <row r="2552" ht="15">
      <c r="D2552" s="6"/>
    </row>
    <row r="2553" ht="15">
      <c r="D2553" s="6"/>
    </row>
    <row r="2554" ht="15">
      <c r="D2554" s="6"/>
    </row>
    <row r="2555" ht="15">
      <c r="D2555" s="6"/>
    </row>
    <row r="2556" ht="15">
      <c r="D2556" s="6"/>
    </row>
    <row r="2557" ht="15">
      <c r="D2557" s="6"/>
    </row>
    <row r="2558" ht="15">
      <c r="D2558" s="6"/>
    </row>
    <row r="2559" ht="15">
      <c r="D2559" s="6"/>
    </row>
    <row r="2560" ht="15">
      <c r="D2560" s="6"/>
    </row>
    <row r="2561" ht="15">
      <c r="D2561" s="6"/>
    </row>
    <row r="2562" ht="15">
      <c r="D2562" s="6"/>
    </row>
    <row r="2563" ht="15">
      <c r="D2563" s="6"/>
    </row>
    <row r="2564" ht="15">
      <c r="D2564" s="6"/>
    </row>
    <row r="2565" ht="15">
      <c r="D2565" s="6"/>
    </row>
    <row r="2566" ht="15">
      <c r="D2566" s="6"/>
    </row>
    <row r="2567" ht="15">
      <c r="D2567" s="6"/>
    </row>
    <row r="2568" ht="15">
      <c r="D2568" s="6"/>
    </row>
    <row r="2569" ht="15">
      <c r="D2569" s="6"/>
    </row>
    <row r="2570" ht="15">
      <c r="D2570" s="6"/>
    </row>
    <row r="2571" ht="15">
      <c r="D2571" s="6"/>
    </row>
    <row r="2572" ht="15">
      <c r="D2572" s="6"/>
    </row>
    <row r="2573" ht="15">
      <c r="D2573" s="6"/>
    </row>
    <row r="2574" ht="15">
      <c r="D2574" s="6"/>
    </row>
    <row r="2575" ht="15">
      <c r="D2575" s="6"/>
    </row>
    <row r="2576" ht="15">
      <c r="D2576" s="6"/>
    </row>
    <row r="2577" ht="15">
      <c r="D2577" s="6"/>
    </row>
    <row r="2578" ht="15">
      <c r="D2578" s="6"/>
    </row>
    <row r="2579" ht="15">
      <c r="D2579" s="6"/>
    </row>
    <row r="2580" ht="15">
      <c r="D2580" s="6"/>
    </row>
    <row r="2581" ht="15">
      <c r="D2581" s="6"/>
    </row>
    <row r="2582" ht="15">
      <c r="D2582" s="6"/>
    </row>
    <row r="2583" ht="15">
      <c r="D2583" s="6"/>
    </row>
    <row r="2584" ht="15">
      <c r="D2584" s="6"/>
    </row>
    <row r="2585" ht="15">
      <c r="D2585" s="6"/>
    </row>
    <row r="2586" ht="15">
      <c r="D2586" s="6"/>
    </row>
    <row r="2587" ht="15">
      <c r="D2587" s="6"/>
    </row>
    <row r="2588" ht="15">
      <c r="D2588" s="6"/>
    </row>
    <row r="2589" ht="15">
      <c r="D2589" s="6"/>
    </row>
    <row r="2590" ht="15">
      <c r="D2590" s="6"/>
    </row>
    <row r="2591" ht="15">
      <c r="D2591" s="6"/>
    </row>
    <row r="2592" ht="15">
      <c r="D2592" s="6"/>
    </row>
    <row r="2593" ht="15">
      <c r="D2593" s="6"/>
    </row>
    <row r="2594" ht="15">
      <c r="D2594" s="6"/>
    </row>
    <row r="2595" ht="15">
      <c r="D2595" s="6"/>
    </row>
    <row r="2596" ht="15">
      <c r="D2596" s="6"/>
    </row>
    <row r="2597" ht="15">
      <c r="D2597" s="6"/>
    </row>
    <row r="2598" ht="15">
      <c r="D2598" s="6"/>
    </row>
    <row r="2599" ht="15">
      <c r="D2599" s="6"/>
    </row>
    <row r="2600" ht="15">
      <c r="D2600" s="6"/>
    </row>
    <row r="2601" ht="15">
      <c r="D2601" s="6"/>
    </row>
    <row r="2602" ht="15">
      <c r="D2602" s="6"/>
    </row>
    <row r="2603" ht="15">
      <c r="D2603" s="6"/>
    </row>
    <row r="2604" ht="15">
      <c r="D2604" s="6"/>
    </row>
    <row r="2605" ht="15">
      <c r="D2605" s="6"/>
    </row>
    <row r="2606" ht="15">
      <c r="D2606" s="6"/>
    </row>
    <row r="2607" ht="15">
      <c r="D2607" s="6"/>
    </row>
    <row r="2608" ht="15">
      <c r="D2608" s="6"/>
    </row>
    <row r="2609" ht="15">
      <c r="D2609" s="6"/>
    </row>
    <row r="2610" ht="15">
      <c r="D2610" s="6"/>
    </row>
    <row r="2611" ht="15">
      <c r="D2611" s="6"/>
    </row>
    <row r="2612" ht="15">
      <c r="D2612" s="6"/>
    </row>
    <row r="2613" ht="15">
      <c r="D2613" s="6"/>
    </row>
    <row r="2614" ht="15">
      <c r="D2614" s="6"/>
    </row>
    <row r="2615" ht="15">
      <c r="D2615" s="6"/>
    </row>
    <row r="2616" ht="15">
      <c r="D2616" s="6"/>
    </row>
    <row r="2617" ht="15">
      <c r="D2617" s="6"/>
    </row>
    <row r="2618" ht="15">
      <c r="D2618" s="6"/>
    </row>
    <row r="2619" ht="15">
      <c r="D2619" s="6"/>
    </row>
    <row r="2620" ht="15">
      <c r="D2620" s="6"/>
    </row>
    <row r="2621" ht="15">
      <c r="D2621" s="6"/>
    </row>
    <row r="2622" ht="15">
      <c r="D2622" s="6"/>
    </row>
    <row r="2623" ht="15">
      <c r="D2623" s="6"/>
    </row>
    <row r="2624" ht="15">
      <c r="D2624" s="6"/>
    </row>
    <row r="2625" ht="15">
      <c r="D2625" s="6"/>
    </row>
    <row r="2626" ht="15">
      <c r="D2626" s="6"/>
    </row>
    <row r="2627" ht="15">
      <c r="D2627" s="6"/>
    </row>
    <row r="2628" ht="15">
      <c r="D2628" s="6"/>
    </row>
    <row r="2629" ht="15">
      <c r="D2629" s="6"/>
    </row>
    <row r="2630" ht="15">
      <c r="D2630" s="6"/>
    </row>
    <row r="2631" ht="15">
      <c r="D2631" s="6"/>
    </row>
    <row r="2632" ht="15">
      <c r="D2632" s="6"/>
    </row>
    <row r="2633" ht="15">
      <c r="D2633" s="6"/>
    </row>
    <row r="2634" ht="15">
      <c r="D2634" s="6"/>
    </row>
    <row r="2635" ht="15">
      <c r="D2635" s="6"/>
    </row>
    <row r="2636" ht="15">
      <c r="D2636" s="6"/>
    </row>
    <row r="2637" ht="15">
      <c r="D2637" s="6"/>
    </row>
    <row r="2638" ht="15">
      <c r="D2638" s="6"/>
    </row>
    <row r="2639" ht="15">
      <c r="D2639" s="6"/>
    </row>
    <row r="2640" ht="15">
      <c r="D2640" s="6"/>
    </row>
    <row r="2641" ht="15">
      <c r="D2641" s="6"/>
    </row>
    <row r="2642" ht="15">
      <c r="D2642" s="6"/>
    </row>
    <row r="2643" ht="15">
      <c r="D2643" s="6"/>
    </row>
    <row r="2644" ht="15">
      <c r="D2644" s="6"/>
    </row>
    <row r="2645" ht="15">
      <c r="D2645" s="6"/>
    </row>
    <row r="2646" ht="15">
      <c r="D2646" s="6"/>
    </row>
    <row r="2647" ht="15">
      <c r="D2647" s="6"/>
    </row>
    <row r="2648" ht="15">
      <c r="D2648" s="6"/>
    </row>
    <row r="2649" ht="15">
      <c r="D2649" s="6"/>
    </row>
    <row r="2650" ht="15">
      <c r="D2650" s="6"/>
    </row>
    <row r="2651" ht="15">
      <c r="D2651" s="6"/>
    </row>
    <row r="2652" ht="15">
      <c r="D2652" s="6"/>
    </row>
    <row r="2653" ht="15">
      <c r="D2653" s="6"/>
    </row>
    <row r="2654" ht="15">
      <c r="D2654" s="6"/>
    </row>
    <row r="2655" ht="15">
      <c r="D2655" s="6"/>
    </row>
    <row r="2656" ht="15">
      <c r="D2656" s="6"/>
    </row>
    <row r="2657" ht="15">
      <c r="D2657" s="6"/>
    </row>
    <row r="2658" ht="15">
      <c r="D2658" s="6"/>
    </row>
    <row r="2659" ht="15">
      <c r="D2659" s="6"/>
    </row>
    <row r="2660" ht="15">
      <c r="D2660" s="6"/>
    </row>
    <row r="2661" ht="15">
      <c r="D2661" s="6"/>
    </row>
    <row r="2662" ht="15">
      <c r="D2662" s="6"/>
    </row>
    <row r="2663" ht="15">
      <c r="D2663" s="6"/>
    </row>
    <row r="2664" ht="15">
      <c r="D2664" s="6"/>
    </row>
    <row r="2665" ht="15">
      <c r="D2665" s="6"/>
    </row>
    <row r="2666" ht="15">
      <c r="D2666" s="6"/>
    </row>
    <row r="2667" ht="15">
      <c r="D2667" s="6"/>
    </row>
    <row r="2668" ht="15">
      <c r="D2668" s="6"/>
    </row>
    <row r="2669" ht="15">
      <c r="D2669" s="6"/>
    </row>
    <row r="2670" ht="15">
      <c r="D2670" s="6"/>
    </row>
    <row r="2671" ht="15">
      <c r="D2671" s="6"/>
    </row>
    <row r="2672" ht="15">
      <c r="D2672" s="6"/>
    </row>
    <row r="2673" ht="15">
      <c r="D2673" s="6"/>
    </row>
    <row r="2674" ht="15">
      <c r="D2674" s="6"/>
    </row>
    <row r="2675" ht="15">
      <c r="D2675" s="6"/>
    </row>
    <row r="2676" ht="15">
      <c r="D2676" s="6"/>
    </row>
    <row r="2677" ht="15">
      <c r="D2677" s="6"/>
    </row>
    <row r="2678" ht="15">
      <c r="D2678" s="6"/>
    </row>
    <row r="2679" ht="15">
      <c r="D2679" s="6"/>
    </row>
    <row r="2680" ht="15">
      <c r="D2680" s="6"/>
    </row>
    <row r="2681" ht="15">
      <c r="D2681" s="6"/>
    </row>
    <row r="2682" ht="15">
      <c r="D2682" s="6"/>
    </row>
    <row r="2683" ht="15">
      <c r="D2683" s="6"/>
    </row>
    <row r="2684" ht="15">
      <c r="D2684" s="6"/>
    </row>
    <row r="2685" ht="15">
      <c r="D2685" s="6"/>
    </row>
    <row r="2686" ht="15">
      <c r="D2686" s="6"/>
    </row>
    <row r="2687" ht="15">
      <c r="D2687" s="6"/>
    </row>
    <row r="2688" ht="15">
      <c r="D2688" s="6"/>
    </row>
    <row r="2689" ht="15">
      <c r="D2689" s="6"/>
    </row>
    <row r="2690" ht="15">
      <c r="D2690" s="6"/>
    </row>
    <row r="2691" ht="15">
      <c r="D2691" s="6"/>
    </row>
    <row r="2692" ht="15">
      <c r="D2692" s="6"/>
    </row>
    <row r="2693" ht="15">
      <c r="D2693" s="6"/>
    </row>
    <row r="2694" ht="15">
      <c r="D2694" s="6"/>
    </row>
    <row r="2695" ht="15">
      <c r="D2695" s="6"/>
    </row>
    <row r="2696" ht="15">
      <c r="D2696" s="6"/>
    </row>
    <row r="2697" ht="15">
      <c r="D2697" s="6"/>
    </row>
    <row r="2698" ht="15">
      <c r="D2698" s="6"/>
    </row>
    <row r="2699" ht="15">
      <c r="D2699" s="6"/>
    </row>
    <row r="2700" ht="15">
      <c r="D2700" s="6"/>
    </row>
    <row r="2701" ht="15">
      <c r="D2701" s="6"/>
    </row>
    <row r="2702" ht="15">
      <c r="D2702" s="6"/>
    </row>
    <row r="2703" ht="15">
      <c r="D2703" s="6"/>
    </row>
    <row r="2704" ht="15">
      <c r="D2704" s="6"/>
    </row>
    <row r="2705" ht="15">
      <c r="D2705" s="6"/>
    </row>
    <row r="2706" ht="15">
      <c r="D2706" s="6"/>
    </row>
    <row r="2707" ht="15">
      <c r="D2707" s="6"/>
    </row>
    <row r="2708" ht="15">
      <c r="D2708" s="6"/>
    </row>
    <row r="2709" ht="15">
      <c r="D2709" s="6"/>
    </row>
    <row r="2710" ht="15">
      <c r="D2710" s="6"/>
    </row>
    <row r="2711" ht="15">
      <c r="D2711" s="6"/>
    </row>
    <row r="2712" ht="15">
      <c r="D2712" s="6"/>
    </row>
    <row r="2713" ht="15">
      <c r="D2713" s="6"/>
    </row>
    <row r="2714" ht="15">
      <c r="D2714" s="6"/>
    </row>
    <row r="2715" ht="15">
      <c r="D2715" s="6"/>
    </row>
    <row r="2716" ht="15">
      <c r="D2716" s="6"/>
    </row>
    <row r="2717" ht="15">
      <c r="D2717" s="6"/>
    </row>
    <row r="2718" ht="15">
      <c r="D2718" s="6"/>
    </row>
    <row r="2719" ht="15">
      <c r="D2719" s="6"/>
    </row>
    <row r="2720" ht="15">
      <c r="D2720" s="6"/>
    </row>
    <row r="2721" ht="15">
      <c r="D2721" s="6"/>
    </row>
    <row r="2722" ht="15">
      <c r="D2722" s="6"/>
    </row>
    <row r="2723" ht="15">
      <c r="D2723" s="6"/>
    </row>
    <row r="2724" ht="15">
      <c r="D2724" s="6"/>
    </row>
    <row r="2725" ht="15">
      <c r="D2725" s="6"/>
    </row>
    <row r="2726" ht="15">
      <c r="D2726" s="6"/>
    </row>
    <row r="2727" ht="15">
      <c r="D2727" s="6"/>
    </row>
    <row r="2728" ht="15">
      <c r="D2728" s="6"/>
    </row>
    <row r="2729" ht="15">
      <c r="D2729" s="6"/>
    </row>
    <row r="2730" ht="15">
      <c r="D2730" s="6"/>
    </row>
    <row r="2731" ht="15">
      <c r="D2731" s="6"/>
    </row>
    <row r="2732" ht="15">
      <c r="D2732" s="6"/>
    </row>
    <row r="2733" ht="15">
      <c r="D2733" s="6"/>
    </row>
    <row r="2734" ht="15">
      <c r="D2734" s="6"/>
    </row>
    <row r="2735" ht="15">
      <c r="D2735" s="6"/>
    </row>
    <row r="2736" ht="15">
      <c r="D2736" s="6"/>
    </row>
    <row r="2737" ht="15">
      <c r="D2737" s="6"/>
    </row>
    <row r="2738" ht="15">
      <c r="D2738" s="6"/>
    </row>
    <row r="2739" ht="15">
      <c r="D2739" s="6"/>
    </row>
    <row r="2740" ht="15">
      <c r="D2740" s="6"/>
    </row>
    <row r="2741" ht="15">
      <c r="D2741" s="6"/>
    </row>
    <row r="2742" ht="15">
      <c r="D2742" s="6"/>
    </row>
    <row r="2743" ht="15">
      <c r="D2743" s="6"/>
    </row>
    <row r="2744" ht="15">
      <c r="D2744" s="6"/>
    </row>
    <row r="2745" ht="15">
      <c r="D2745" s="6"/>
    </row>
    <row r="2746" ht="15">
      <c r="D2746" s="6"/>
    </row>
    <row r="2747" ht="15">
      <c r="D2747" s="6"/>
    </row>
    <row r="2748" ht="15">
      <c r="D2748" s="6"/>
    </row>
    <row r="2749" ht="15">
      <c r="D2749" s="6"/>
    </row>
    <row r="2750" ht="15">
      <c r="D2750" s="6"/>
    </row>
    <row r="2751" ht="15">
      <c r="D2751" s="6"/>
    </row>
    <row r="2752" ht="15">
      <c r="D2752" s="6"/>
    </row>
    <row r="2753" ht="15">
      <c r="D2753" s="6"/>
    </row>
    <row r="2754" ht="15">
      <c r="D2754" s="6"/>
    </row>
    <row r="2755" ht="15">
      <c r="D2755" s="6"/>
    </row>
    <row r="2756" ht="15">
      <c r="D2756" s="6"/>
    </row>
    <row r="2757" ht="15">
      <c r="D2757" s="6"/>
    </row>
    <row r="2758" ht="15">
      <c r="D2758" s="6"/>
    </row>
    <row r="2759" ht="15">
      <c r="D2759" s="6"/>
    </row>
    <row r="2760" ht="15">
      <c r="D2760" s="6"/>
    </row>
    <row r="2761" ht="15">
      <c r="D2761" s="6"/>
    </row>
    <row r="2762" ht="15">
      <c r="D2762" s="6"/>
    </row>
    <row r="2763" ht="15">
      <c r="D2763" s="6"/>
    </row>
    <row r="2764" ht="15">
      <c r="D2764" s="6"/>
    </row>
    <row r="2765" ht="15">
      <c r="D2765" s="6"/>
    </row>
    <row r="2766" ht="15">
      <c r="D2766" s="6"/>
    </row>
    <row r="2767" ht="15">
      <c r="D2767" s="6"/>
    </row>
    <row r="2768" ht="15">
      <c r="D2768" s="6"/>
    </row>
    <row r="2769" ht="15">
      <c r="D2769" s="6"/>
    </row>
    <row r="2770" ht="15">
      <c r="D2770" s="6"/>
    </row>
    <row r="2771" ht="15">
      <c r="D2771" s="6"/>
    </row>
    <row r="2772" ht="15">
      <c r="D2772" s="6"/>
    </row>
    <row r="2773" ht="15">
      <c r="D2773" s="6"/>
    </row>
    <row r="2774" ht="15">
      <c r="D2774" s="6"/>
    </row>
    <row r="2775" ht="15">
      <c r="D2775" s="6"/>
    </row>
    <row r="2776" ht="15">
      <c r="D2776" s="6"/>
    </row>
    <row r="2777" ht="15">
      <c r="D2777" s="6"/>
    </row>
    <row r="2778" ht="15">
      <c r="D2778" s="6"/>
    </row>
    <row r="2779" ht="15">
      <c r="D2779" s="6"/>
    </row>
    <row r="2780" ht="15">
      <c r="D2780" s="6"/>
    </row>
    <row r="2781" ht="15">
      <c r="D2781" s="6"/>
    </row>
    <row r="2782" ht="15">
      <c r="D2782" s="6"/>
    </row>
    <row r="2783" ht="15">
      <c r="D2783" s="6"/>
    </row>
    <row r="2784" ht="15">
      <c r="D2784" s="6"/>
    </row>
    <row r="2785" ht="15">
      <c r="D2785" s="6"/>
    </row>
    <row r="2786" ht="15">
      <c r="D2786" s="6"/>
    </row>
    <row r="2787" ht="15">
      <c r="D2787" s="6"/>
    </row>
    <row r="2788" ht="15">
      <c r="D2788" s="6"/>
    </row>
    <row r="2789" ht="15">
      <c r="D2789" s="6"/>
    </row>
    <row r="2790" ht="15">
      <c r="D2790" s="6"/>
    </row>
    <row r="2791" ht="15">
      <c r="D2791" s="6"/>
    </row>
    <row r="2792" ht="15">
      <c r="D2792" s="6"/>
    </row>
    <row r="2793" ht="15">
      <c r="D2793" s="6"/>
    </row>
    <row r="2794" ht="15">
      <c r="D2794" s="6"/>
    </row>
    <row r="2795" ht="15">
      <c r="D2795" s="6"/>
    </row>
    <row r="2796" ht="15">
      <c r="D2796" s="6"/>
    </row>
    <row r="2797" ht="15">
      <c r="D2797" s="6"/>
    </row>
    <row r="2798" ht="15">
      <c r="D2798" s="6"/>
    </row>
    <row r="2799" ht="15">
      <c r="D2799" s="6"/>
    </row>
    <row r="2800" ht="15">
      <c r="D2800" s="6"/>
    </row>
    <row r="2801" ht="15">
      <c r="D2801" s="6"/>
    </row>
    <row r="2802" ht="15">
      <c r="D2802" s="6"/>
    </row>
    <row r="2803" ht="15">
      <c r="D2803" s="6"/>
    </row>
    <row r="2804" ht="15">
      <c r="D2804" s="6"/>
    </row>
    <row r="2805" ht="15">
      <c r="D2805" s="6"/>
    </row>
    <row r="2806" ht="15">
      <c r="D2806" s="6"/>
    </row>
    <row r="2807" ht="15">
      <c r="D2807" s="6"/>
    </row>
    <row r="2808" ht="15">
      <c r="D2808" s="6"/>
    </row>
    <row r="2809" ht="15">
      <c r="D2809" s="6"/>
    </row>
    <row r="2810" ht="15">
      <c r="D2810" s="6"/>
    </row>
    <row r="2811" ht="15">
      <c r="D2811" s="6"/>
    </row>
    <row r="2812" ht="15">
      <c r="D2812" s="6"/>
    </row>
    <row r="2813" ht="15">
      <c r="D2813" s="6"/>
    </row>
    <row r="2814" ht="15">
      <c r="D2814" s="6"/>
    </row>
    <row r="2815" ht="15">
      <c r="D2815" s="6"/>
    </row>
    <row r="2816" ht="15">
      <c r="D2816" s="6"/>
    </row>
    <row r="2817" ht="15">
      <c r="D2817" s="6"/>
    </row>
    <row r="2818" ht="15">
      <c r="D2818" s="6"/>
    </row>
    <row r="2819" ht="15">
      <c r="D2819" s="6"/>
    </row>
    <row r="2820" ht="15">
      <c r="D2820" s="6"/>
    </row>
    <row r="2821" ht="15">
      <c r="D2821" s="6"/>
    </row>
    <row r="2822" ht="15">
      <c r="D2822" s="6"/>
    </row>
    <row r="2823" ht="15">
      <c r="D2823" s="6"/>
    </row>
    <row r="2824" ht="15">
      <c r="D2824" s="6"/>
    </row>
    <row r="2825" ht="15">
      <c r="D2825" s="6"/>
    </row>
    <row r="2826" ht="15">
      <c r="D2826" s="6"/>
    </row>
    <row r="2827" ht="15">
      <c r="D2827" s="6"/>
    </row>
    <row r="2828" ht="15">
      <c r="D2828" s="6"/>
    </row>
    <row r="2829" ht="15">
      <c r="D2829" s="6"/>
    </row>
    <row r="2830" ht="15">
      <c r="D2830" s="6"/>
    </row>
    <row r="2831" ht="15">
      <c r="D2831" s="6"/>
    </row>
    <row r="2832" ht="15">
      <c r="D2832" s="6"/>
    </row>
    <row r="2833" ht="15">
      <c r="D2833" s="6"/>
    </row>
    <row r="2834" ht="15">
      <c r="D2834" s="6"/>
    </row>
    <row r="2835" ht="15">
      <c r="D2835" s="6"/>
    </row>
    <row r="2836" ht="15">
      <c r="D2836" s="6"/>
    </row>
    <row r="2837" ht="15">
      <c r="D2837" s="6"/>
    </row>
    <row r="2838" ht="15">
      <c r="D2838" s="6"/>
    </row>
    <row r="2839" ht="15">
      <c r="D2839" s="6"/>
    </row>
    <row r="2840" ht="15">
      <c r="D2840" s="6"/>
    </row>
    <row r="2841" ht="15">
      <c r="D2841" s="6"/>
    </row>
    <row r="2842" ht="15">
      <c r="D2842" s="6"/>
    </row>
    <row r="2843" ht="15">
      <c r="D2843" s="6"/>
    </row>
    <row r="2844" ht="15">
      <c r="D2844" s="6"/>
    </row>
    <row r="2845" ht="15">
      <c r="D2845" s="6"/>
    </row>
    <row r="2846" ht="15">
      <c r="D2846" s="6"/>
    </row>
    <row r="2847" ht="15">
      <c r="D2847" s="6"/>
    </row>
    <row r="2848" ht="15">
      <c r="D2848" s="6"/>
    </row>
    <row r="2849" ht="15">
      <c r="D2849" s="6"/>
    </row>
    <row r="2850" ht="15">
      <c r="D2850" s="6"/>
    </row>
    <row r="2851" ht="15">
      <c r="D2851" s="6"/>
    </row>
    <row r="2852" ht="15">
      <c r="D2852" s="6"/>
    </row>
    <row r="2853" ht="15">
      <c r="D2853" s="6"/>
    </row>
    <row r="2854" ht="15">
      <c r="D2854" s="6"/>
    </row>
    <row r="2855" ht="15">
      <c r="D2855" s="6"/>
    </row>
    <row r="2856" ht="15">
      <c r="D2856" s="6"/>
    </row>
    <row r="2857" ht="15">
      <c r="D2857" s="6"/>
    </row>
    <row r="2858" ht="15">
      <c r="D2858" s="6"/>
    </row>
    <row r="2859" ht="15">
      <c r="D2859" s="6"/>
    </row>
    <row r="2860" ht="15">
      <c r="D2860" s="6"/>
    </row>
    <row r="2861" ht="15">
      <c r="D2861" s="6"/>
    </row>
    <row r="2862" ht="15">
      <c r="D2862" s="6"/>
    </row>
    <row r="2863" ht="15">
      <c r="D2863" s="6"/>
    </row>
    <row r="2864" ht="15">
      <c r="D2864" s="6"/>
    </row>
    <row r="2865" ht="15">
      <c r="D2865" s="6"/>
    </row>
    <row r="2866" ht="15">
      <c r="D2866" s="6"/>
    </row>
    <row r="2867" ht="15">
      <c r="D2867" s="6"/>
    </row>
    <row r="2868" ht="15">
      <c r="D2868" s="6"/>
    </row>
    <row r="2869" ht="15">
      <c r="D2869" s="6"/>
    </row>
    <row r="2870" ht="15">
      <c r="D2870" s="6"/>
    </row>
    <row r="2871" ht="15">
      <c r="D2871" s="6"/>
    </row>
    <row r="2872" ht="15">
      <c r="D2872" s="6"/>
    </row>
    <row r="2873" ht="15">
      <c r="D2873" s="6"/>
    </row>
    <row r="2874" ht="15">
      <c r="D2874" s="6"/>
    </row>
    <row r="2875" ht="15">
      <c r="D2875" s="6"/>
    </row>
    <row r="2876" ht="15">
      <c r="D2876" s="6"/>
    </row>
    <row r="2877" ht="15">
      <c r="D2877" s="6"/>
    </row>
    <row r="2878" ht="15">
      <c r="D2878" s="6"/>
    </row>
    <row r="2879" ht="15">
      <c r="D2879" s="6"/>
    </row>
    <row r="2880" ht="15">
      <c r="D2880" s="6"/>
    </row>
    <row r="2881" ht="15">
      <c r="D2881" s="6"/>
    </row>
    <row r="2882" ht="15">
      <c r="D2882" s="6"/>
    </row>
    <row r="2883" ht="15">
      <c r="D2883" s="6"/>
    </row>
    <row r="2884" ht="15">
      <c r="D2884" s="6"/>
    </row>
    <row r="2885" ht="15">
      <c r="D2885" s="6"/>
    </row>
    <row r="2886" ht="15">
      <c r="D2886" s="6"/>
    </row>
    <row r="2887" ht="15">
      <c r="D2887" s="6"/>
    </row>
    <row r="2888" ht="15">
      <c r="D2888" s="6"/>
    </row>
    <row r="2889" ht="15">
      <c r="D2889" s="6"/>
    </row>
    <row r="2890" ht="15">
      <c r="D2890" s="6"/>
    </row>
    <row r="2891" ht="15">
      <c r="D2891" s="6"/>
    </row>
    <row r="2892" ht="15">
      <c r="D2892" s="6"/>
    </row>
    <row r="2893" ht="15">
      <c r="D2893" s="6"/>
    </row>
    <row r="2894" ht="15">
      <c r="D2894" s="6"/>
    </row>
    <row r="2895" ht="15">
      <c r="D2895" s="6"/>
    </row>
    <row r="2896" ht="15">
      <c r="D2896" s="6"/>
    </row>
    <row r="2897" ht="15">
      <c r="D2897" s="6"/>
    </row>
    <row r="2898" ht="15">
      <c r="D2898" s="6"/>
    </row>
    <row r="2899" ht="15">
      <c r="D2899" s="6"/>
    </row>
    <row r="2900" ht="15">
      <c r="D2900" s="6"/>
    </row>
    <row r="2901" ht="15">
      <c r="D2901" s="6"/>
    </row>
    <row r="2902" ht="15">
      <c r="D2902" s="6"/>
    </row>
    <row r="2903" ht="15">
      <c r="D2903" s="6"/>
    </row>
    <row r="2904" ht="15">
      <c r="D2904" s="6"/>
    </row>
    <row r="2905" ht="15">
      <c r="D2905" s="6"/>
    </row>
    <row r="2906" ht="15">
      <c r="D2906" s="6"/>
    </row>
    <row r="2907" ht="15">
      <c r="D2907" s="6"/>
    </row>
    <row r="2908" ht="15">
      <c r="D2908" s="6"/>
    </row>
    <row r="2909" ht="15">
      <c r="D2909" s="6"/>
    </row>
    <row r="2910" ht="15">
      <c r="D2910" s="6"/>
    </row>
    <row r="2911" ht="15">
      <c r="D2911" s="6"/>
    </row>
    <row r="2912" ht="15">
      <c r="D2912" s="6"/>
    </row>
    <row r="2913" ht="15">
      <c r="D2913" s="6"/>
    </row>
    <row r="2914" ht="15">
      <c r="D2914" s="6"/>
    </row>
    <row r="2915" ht="15">
      <c r="D2915" s="6"/>
    </row>
    <row r="2916" ht="15">
      <c r="D2916" s="6"/>
    </row>
    <row r="2917" ht="15">
      <c r="D2917" s="6"/>
    </row>
    <row r="2918" ht="15">
      <c r="D2918" s="6"/>
    </row>
    <row r="2919" ht="15">
      <c r="D2919" s="6"/>
    </row>
    <row r="2920" ht="15">
      <c r="D2920" s="6"/>
    </row>
    <row r="2921" ht="15">
      <c r="D2921" s="6"/>
    </row>
    <row r="2922" ht="15">
      <c r="D2922" s="6"/>
    </row>
    <row r="2923" ht="15">
      <c r="D2923" s="6"/>
    </row>
    <row r="2924" ht="15">
      <c r="D2924" s="6"/>
    </row>
    <row r="2925" ht="15">
      <c r="D2925" s="6"/>
    </row>
    <row r="2926" ht="15">
      <c r="D2926" s="6"/>
    </row>
    <row r="2927" ht="15">
      <c r="D2927" s="6"/>
    </row>
    <row r="2928" ht="15">
      <c r="D2928" s="6"/>
    </row>
    <row r="2929" ht="15">
      <c r="D2929" s="6"/>
    </row>
    <row r="2930" ht="15">
      <c r="D2930" s="6"/>
    </row>
    <row r="2931" ht="15">
      <c r="D2931" s="6"/>
    </row>
    <row r="2932" ht="15">
      <c r="D2932" s="6"/>
    </row>
    <row r="2933" ht="15">
      <c r="D2933" s="6"/>
    </row>
    <row r="2934" ht="15">
      <c r="D2934" s="6"/>
    </row>
    <row r="2935" ht="15">
      <c r="D2935" s="6"/>
    </row>
    <row r="2936" ht="15">
      <c r="D2936" s="6"/>
    </row>
    <row r="2937" ht="15">
      <c r="D2937" s="6"/>
    </row>
    <row r="2938" ht="15">
      <c r="D2938" s="6"/>
    </row>
    <row r="2939" ht="15">
      <c r="D2939" s="6"/>
    </row>
    <row r="2940" ht="15">
      <c r="D2940" s="6"/>
    </row>
    <row r="2941" ht="15">
      <c r="D2941" s="6"/>
    </row>
    <row r="2942" ht="15">
      <c r="D2942" s="6"/>
    </row>
    <row r="2943" ht="15">
      <c r="D2943" s="6"/>
    </row>
    <row r="2944" ht="15">
      <c r="D2944" s="6"/>
    </row>
    <row r="2945" ht="15">
      <c r="D2945" s="6"/>
    </row>
    <row r="2946" ht="15">
      <c r="D2946" s="6"/>
    </row>
    <row r="2947" ht="15">
      <c r="D2947" s="6"/>
    </row>
    <row r="2948" ht="15">
      <c r="D2948" s="6"/>
    </row>
    <row r="2949" ht="15">
      <c r="D2949" s="6"/>
    </row>
    <row r="2950" ht="15">
      <c r="D2950" s="6"/>
    </row>
    <row r="2951" ht="15">
      <c r="D2951" s="6"/>
    </row>
    <row r="2952" ht="15">
      <c r="D2952" s="6"/>
    </row>
    <row r="2953" ht="15">
      <c r="D2953" s="6"/>
    </row>
    <row r="2954" ht="15">
      <c r="D2954" s="6"/>
    </row>
    <row r="2955" ht="15">
      <c r="D2955" s="6"/>
    </row>
    <row r="2956" ht="15">
      <c r="D2956" s="6"/>
    </row>
    <row r="2957" ht="15">
      <c r="D2957" s="6"/>
    </row>
    <row r="2958" ht="15">
      <c r="D2958" s="6"/>
    </row>
    <row r="2959" ht="15">
      <c r="D2959" s="6"/>
    </row>
    <row r="2960" ht="15">
      <c r="D2960" s="6"/>
    </row>
    <row r="2961" ht="15">
      <c r="D2961" s="6"/>
    </row>
    <row r="2962" ht="15">
      <c r="D2962" s="6"/>
    </row>
    <row r="2963" ht="15">
      <c r="D2963" s="6"/>
    </row>
    <row r="2964" ht="15">
      <c r="D2964" s="6"/>
    </row>
    <row r="2965" ht="15">
      <c r="D2965" s="6"/>
    </row>
    <row r="2966" ht="15">
      <c r="D2966" s="6"/>
    </row>
    <row r="2967" ht="15">
      <c r="D2967" s="6"/>
    </row>
    <row r="2968" ht="15">
      <c r="D2968" s="6"/>
    </row>
    <row r="2969" ht="15">
      <c r="D2969" s="6"/>
    </row>
    <row r="2970" ht="15">
      <c r="D2970" s="6"/>
    </row>
    <row r="2971" ht="15">
      <c r="D2971" s="6"/>
    </row>
    <row r="2972" ht="15">
      <c r="D2972" s="6"/>
    </row>
    <row r="2973" ht="15">
      <c r="D2973" s="6"/>
    </row>
    <row r="2974" ht="15">
      <c r="D2974" s="6"/>
    </row>
    <row r="2975" ht="15">
      <c r="D2975" s="6"/>
    </row>
    <row r="2976" ht="15">
      <c r="D2976" s="6"/>
    </row>
    <row r="2977" ht="15">
      <c r="D2977" s="6"/>
    </row>
    <row r="2978" ht="15">
      <c r="D2978" s="6"/>
    </row>
    <row r="2979" ht="15">
      <c r="D2979" s="6"/>
    </row>
    <row r="2980" ht="15">
      <c r="D2980" s="6"/>
    </row>
    <row r="2981" ht="15">
      <c r="D2981" s="6"/>
    </row>
    <row r="2982" ht="15">
      <c r="D2982" s="6"/>
    </row>
    <row r="2983" ht="15">
      <c r="D2983" s="6"/>
    </row>
    <row r="2984" ht="15">
      <c r="D2984" s="6"/>
    </row>
    <row r="2985" ht="15">
      <c r="D2985" s="6"/>
    </row>
    <row r="2986" ht="15">
      <c r="D2986" s="6"/>
    </row>
    <row r="2987" ht="15">
      <c r="D2987" s="6"/>
    </row>
    <row r="2988" ht="15">
      <c r="D2988" s="6"/>
    </row>
    <row r="2989" ht="15">
      <c r="D2989" s="6"/>
    </row>
    <row r="2990" ht="15">
      <c r="D2990" s="6"/>
    </row>
    <row r="2991" ht="15">
      <c r="D2991" s="6"/>
    </row>
    <row r="2992" ht="15">
      <c r="D2992" s="6"/>
    </row>
    <row r="2993" ht="15">
      <c r="D2993" s="6"/>
    </row>
    <row r="2994" ht="15">
      <c r="D2994" s="6"/>
    </row>
    <row r="2995" ht="15">
      <c r="D2995" s="6"/>
    </row>
    <row r="2996" ht="15">
      <c r="D2996" s="6"/>
    </row>
    <row r="2997" ht="15">
      <c r="D2997" s="6"/>
    </row>
    <row r="2998" ht="15">
      <c r="D2998" s="6"/>
    </row>
    <row r="2999" ht="15">
      <c r="D2999" s="6"/>
    </row>
    <row r="3000" ht="15">
      <c r="D3000" s="6"/>
    </row>
    <row r="3001" ht="15">
      <c r="D3001" s="6"/>
    </row>
    <row r="3002" ht="15">
      <c r="D3002" s="6"/>
    </row>
    <row r="3003" ht="15">
      <c r="D3003" s="6"/>
    </row>
    <row r="3004" ht="15">
      <c r="D3004" s="6"/>
    </row>
    <row r="3005" ht="15">
      <c r="D3005" s="6"/>
    </row>
    <row r="3006" ht="15">
      <c r="D3006" s="6"/>
    </row>
    <row r="3007" ht="15">
      <c r="D3007" s="6"/>
    </row>
    <row r="3008" ht="15">
      <c r="D3008" s="6"/>
    </row>
    <row r="3009" ht="15">
      <c r="D3009" s="6"/>
    </row>
    <row r="3010" ht="15">
      <c r="D3010" s="6"/>
    </row>
    <row r="3011" ht="15">
      <c r="D3011" s="6"/>
    </row>
    <row r="3012" ht="15">
      <c r="D3012" s="6"/>
    </row>
    <row r="3013" ht="15">
      <c r="D3013" s="6"/>
    </row>
    <row r="3014" ht="15">
      <c r="D3014" s="6"/>
    </row>
    <row r="3015" ht="15">
      <c r="D3015" s="6"/>
    </row>
    <row r="3016" ht="15">
      <c r="D3016" s="6"/>
    </row>
    <row r="3017" ht="15">
      <c r="D3017" s="6"/>
    </row>
    <row r="3018" ht="15">
      <c r="D3018" s="6"/>
    </row>
    <row r="3019" ht="15">
      <c r="D3019" s="6"/>
    </row>
    <row r="3020" ht="15">
      <c r="D3020" s="6"/>
    </row>
    <row r="3021" ht="15">
      <c r="D3021" s="6"/>
    </row>
    <row r="3022" ht="15">
      <c r="D3022" s="6"/>
    </row>
    <row r="3023" ht="15">
      <c r="D3023" s="6"/>
    </row>
    <row r="3024" ht="15">
      <c r="D3024" s="6"/>
    </row>
    <row r="3025" ht="15">
      <c r="D3025" s="6"/>
    </row>
    <row r="3026" ht="15">
      <c r="D3026" s="6"/>
    </row>
    <row r="3027" ht="15">
      <c r="D3027" s="6"/>
    </row>
    <row r="3028" ht="15">
      <c r="D3028" s="6"/>
    </row>
    <row r="3029" ht="15">
      <c r="D3029" s="6"/>
    </row>
    <row r="3030" ht="15">
      <c r="D3030" s="6"/>
    </row>
    <row r="3031" ht="15">
      <c r="D3031" s="6"/>
    </row>
    <row r="3032" ht="15">
      <c r="D3032" s="6"/>
    </row>
    <row r="3033" ht="15">
      <c r="D3033" s="6"/>
    </row>
    <row r="3034" ht="15">
      <c r="D3034" s="6"/>
    </row>
    <row r="3035" ht="15">
      <c r="D3035" s="6"/>
    </row>
    <row r="3036" ht="15">
      <c r="D3036" s="6"/>
    </row>
    <row r="3037" ht="15">
      <c r="D3037" s="6"/>
    </row>
    <row r="3038" ht="15">
      <c r="D3038" s="6"/>
    </row>
    <row r="3039" ht="15">
      <c r="D3039" s="6"/>
    </row>
    <row r="3040" ht="15">
      <c r="D3040" s="6"/>
    </row>
    <row r="3041" ht="15">
      <c r="D3041" s="6"/>
    </row>
    <row r="3042" ht="15">
      <c r="D3042" s="6"/>
    </row>
    <row r="3043" ht="15">
      <c r="D3043" s="6"/>
    </row>
    <row r="3044" ht="15">
      <c r="D3044" s="6"/>
    </row>
    <row r="3045" ht="15">
      <c r="D3045" s="6"/>
    </row>
    <row r="3046" ht="15">
      <c r="D3046" s="6"/>
    </row>
    <row r="3047" ht="15">
      <c r="D3047" s="6"/>
    </row>
    <row r="3048" ht="15">
      <c r="D3048" s="6"/>
    </row>
    <row r="3049" ht="15">
      <c r="D3049" s="6"/>
    </row>
    <row r="3050" ht="15">
      <c r="D3050" s="6"/>
    </row>
    <row r="3051" ht="15">
      <c r="D3051" s="6"/>
    </row>
    <row r="3052" ht="15">
      <c r="D3052" s="6"/>
    </row>
    <row r="3053" ht="15">
      <c r="D3053" s="6"/>
    </row>
    <row r="3054" ht="15">
      <c r="D3054" s="6"/>
    </row>
    <row r="3055" ht="15">
      <c r="D3055" s="6"/>
    </row>
    <row r="3056" ht="15">
      <c r="D3056" s="6"/>
    </row>
    <row r="3057" ht="15">
      <c r="D3057" s="6"/>
    </row>
    <row r="3058" ht="15">
      <c r="D3058" s="6"/>
    </row>
    <row r="3059" ht="15">
      <c r="D3059" s="6"/>
    </row>
    <row r="3060" ht="15">
      <c r="D3060" s="6"/>
    </row>
    <row r="3061" ht="15">
      <c r="D3061" s="6"/>
    </row>
    <row r="3062" ht="15">
      <c r="D3062" s="6"/>
    </row>
    <row r="3063" ht="15">
      <c r="D3063" s="6"/>
    </row>
    <row r="3064" ht="15">
      <c r="D3064" s="6"/>
    </row>
    <row r="3065" ht="15">
      <c r="D3065" s="6"/>
    </row>
    <row r="3066" ht="15">
      <c r="D3066" s="6"/>
    </row>
    <row r="3067" ht="15">
      <c r="D3067" s="6"/>
    </row>
    <row r="3068" ht="15">
      <c r="D3068" s="6"/>
    </row>
    <row r="3069" ht="15">
      <c r="D3069" s="6"/>
    </row>
    <row r="3070" ht="15">
      <c r="D3070" s="6"/>
    </row>
    <row r="3071" ht="15">
      <c r="D3071" s="6"/>
    </row>
    <row r="3072" ht="15">
      <c r="D3072" s="6"/>
    </row>
    <row r="3073" ht="15">
      <c r="D3073" s="6"/>
    </row>
    <row r="3074" ht="15">
      <c r="D3074" s="6"/>
    </row>
    <row r="3075" ht="15">
      <c r="D3075" s="6"/>
    </row>
    <row r="3076" ht="15">
      <c r="D3076" s="6"/>
    </row>
    <row r="3077" ht="15">
      <c r="D3077" s="6"/>
    </row>
    <row r="3078" ht="15">
      <c r="D3078" s="6"/>
    </row>
    <row r="3079" ht="15">
      <c r="D3079" s="6"/>
    </row>
    <row r="3080" ht="15">
      <c r="D3080" s="6"/>
    </row>
    <row r="3081" ht="15">
      <c r="D3081" s="6"/>
    </row>
    <row r="3082" ht="15">
      <c r="D3082" s="6"/>
    </row>
    <row r="3083" ht="15">
      <c r="D3083" s="6"/>
    </row>
    <row r="3084" ht="15">
      <c r="D3084" s="6"/>
    </row>
    <row r="3085" ht="15">
      <c r="D3085" s="6"/>
    </row>
    <row r="3086" ht="15">
      <c r="D3086" s="6"/>
    </row>
    <row r="3087" ht="15">
      <c r="D3087" s="6"/>
    </row>
    <row r="3088" ht="15">
      <c r="D3088" s="6"/>
    </row>
    <row r="3089" ht="15">
      <c r="D3089" s="6"/>
    </row>
    <row r="3090" ht="15">
      <c r="D3090" s="6"/>
    </row>
    <row r="3091" ht="15">
      <c r="D3091" s="6"/>
    </row>
    <row r="3092" ht="15">
      <c r="D3092" s="6"/>
    </row>
    <row r="3093" ht="15">
      <c r="D3093" s="6"/>
    </row>
    <row r="3094" ht="15">
      <c r="D3094" s="6"/>
    </row>
    <row r="3095" ht="15">
      <c r="D3095" s="6"/>
    </row>
    <row r="3096" ht="15">
      <c r="D3096" s="6"/>
    </row>
    <row r="3097" ht="15">
      <c r="D3097" s="6"/>
    </row>
    <row r="3098" ht="15">
      <c r="D3098" s="6"/>
    </row>
    <row r="3099" ht="15">
      <c r="D3099" s="6"/>
    </row>
    <row r="3100" ht="15">
      <c r="D3100" s="6"/>
    </row>
    <row r="3101" ht="15">
      <c r="D3101" s="6"/>
    </row>
    <row r="3102" ht="15">
      <c r="D3102" s="6"/>
    </row>
    <row r="3103" ht="15">
      <c r="D3103" s="6"/>
    </row>
    <row r="3104" ht="15">
      <c r="D3104" s="6"/>
    </row>
    <row r="3105" ht="15">
      <c r="D3105" s="6"/>
    </row>
    <row r="3106" ht="15">
      <c r="D3106" s="6"/>
    </row>
    <row r="3107" ht="15">
      <c r="D3107" s="6"/>
    </row>
    <row r="3108" ht="15">
      <c r="D3108" s="6"/>
    </row>
    <row r="3109" ht="15">
      <c r="D3109" s="6"/>
    </row>
    <row r="3110" ht="15">
      <c r="D3110" s="6"/>
    </row>
    <row r="3111" ht="15">
      <c r="D3111" s="6"/>
    </row>
    <row r="3112" ht="15">
      <c r="D3112" s="6"/>
    </row>
    <row r="3113" ht="15">
      <c r="D3113" s="6"/>
    </row>
    <row r="3114" ht="15">
      <c r="D3114" s="6"/>
    </row>
    <row r="3115" ht="15">
      <c r="D3115" s="6"/>
    </row>
    <row r="3116" ht="15">
      <c r="D3116" s="6"/>
    </row>
    <row r="3117" ht="15">
      <c r="D3117" s="6"/>
    </row>
    <row r="3118" ht="15">
      <c r="D3118" s="6"/>
    </row>
    <row r="3119" ht="15">
      <c r="D3119" s="6"/>
    </row>
    <row r="3120" ht="15">
      <c r="D3120" s="6"/>
    </row>
    <row r="3121" ht="15">
      <c r="D3121" s="6"/>
    </row>
    <row r="3122" ht="15">
      <c r="D3122" s="6"/>
    </row>
    <row r="3123" ht="15">
      <c r="D3123" s="6"/>
    </row>
    <row r="3124" ht="15">
      <c r="D3124" s="6"/>
    </row>
    <row r="3125" ht="15">
      <c r="D3125" s="6"/>
    </row>
    <row r="3126" ht="15">
      <c r="D3126" s="6"/>
    </row>
    <row r="3127" ht="15">
      <c r="D3127" s="6"/>
    </row>
    <row r="3128" ht="15">
      <c r="D3128" s="6"/>
    </row>
    <row r="3129" ht="15">
      <c r="D3129" s="6"/>
    </row>
    <row r="3130" ht="15">
      <c r="D3130" s="6"/>
    </row>
    <row r="3131" ht="15">
      <c r="D3131" s="6"/>
    </row>
    <row r="3132" ht="15">
      <c r="D3132" s="6"/>
    </row>
    <row r="3133" ht="15">
      <c r="D3133" s="6"/>
    </row>
    <row r="3134" ht="15">
      <c r="D3134" s="6"/>
    </row>
    <row r="3135" ht="15">
      <c r="D3135" s="6"/>
    </row>
    <row r="3136" ht="15">
      <c r="D3136" s="6"/>
    </row>
    <row r="3137" ht="15">
      <c r="D3137" s="6"/>
    </row>
    <row r="3138" ht="15">
      <c r="D3138" s="6"/>
    </row>
    <row r="3139" ht="15">
      <c r="D3139" s="6"/>
    </row>
    <row r="3140" ht="15">
      <c r="D3140" s="6"/>
    </row>
    <row r="3141" ht="15">
      <c r="D3141" s="6"/>
    </row>
    <row r="3142" ht="15">
      <c r="D3142" s="6"/>
    </row>
    <row r="3143" ht="15">
      <c r="D3143" s="6"/>
    </row>
    <row r="3144" ht="15">
      <c r="D3144" s="6"/>
    </row>
    <row r="3145" ht="15">
      <c r="D3145" s="6"/>
    </row>
    <row r="3146" ht="15">
      <c r="D3146" s="6"/>
    </row>
    <row r="3147" ht="15">
      <c r="D3147" s="6"/>
    </row>
    <row r="3148" ht="15">
      <c r="D3148" s="6"/>
    </row>
    <row r="3149" ht="15">
      <c r="D3149" s="6"/>
    </row>
    <row r="3150" ht="15">
      <c r="D3150" s="6"/>
    </row>
    <row r="3151" ht="15">
      <c r="D3151" s="6"/>
    </row>
    <row r="3152" ht="15">
      <c r="D3152" s="6"/>
    </row>
    <row r="3153" ht="15">
      <c r="D3153" s="6"/>
    </row>
    <row r="3154" ht="15">
      <c r="D3154" s="6"/>
    </row>
    <row r="3155" ht="15">
      <c r="D3155" s="6"/>
    </row>
    <row r="3156" ht="15">
      <c r="D3156" s="6"/>
    </row>
    <row r="3157" ht="15">
      <c r="D3157" s="6"/>
    </row>
    <row r="3158" ht="15">
      <c r="D3158" s="6"/>
    </row>
    <row r="3159" ht="15">
      <c r="D3159" s="6"/>
    </row>
    <row r="3160" ht="15">
      <c r="D3160" s="6"/>
    </row>
    <row r="3161" ht="15">
      <c r="D3161" s="6"/>
    </row>
    <row r="3162" ht="15">
      <c r="D3162" s="6"/>
    </row>
    <row r="3163" ht="15">
      <c r="D3163" s="6"/>
    </row>
    <row r="3164" ht="15">
      <c r="D3164" s="6"/>
    </row>
    <row r="3165" ht="15">
      <c r="D3165" s="6"/>
    </row>
    <row r="3166" ht="15">
      <c r="D3166" s="6"/>
    </row>
    <row r="3167" ht="15">
      <c r="D3167" s="6"/>
    </row>
    <row r="3168" ht="15">
      <c r="D3168" s="6"/>
    </row>
    <row r="3169" ht="15">
      <c r="D3169" s="6"/>
    </row>
    <row r="3170" ht="15">
      <c r="D3170" s="6"/>
    </row>
    <row r="3171" ht="15">
      <c r="D3171" s="6"/>
    </row>
    <row r="3172" ht="15">
      <c r="D3172" s="6"/>
    </row>
    <row r="3173" ht="15">
      <c r="D3173" s="6"/>
    </row>
    <row r="3174" ht="15">
      <c r="D3174" s="6"/>
    </row>
    <row r="3175" ht="15">
      <c r="D3175" s="6"/>
    </row>
    <row r="3176" ht="15">
      <c r="D3176" s="6"/>
    </row>
    <row r="3177" ht="15">
      <c r="D3177" s="6"/>
    </row>
    <row r="3178" ht="15">
      <c r="D3178" s="6"/>
    </row>
    <row r="3179" ht="15">
      <c r="D3179" s="6"/>
    </row>
    <row r="3180" ht="15">
      <c r="D3180" s="6"/>
    </row>
    <row r="3181" ht="15">
      <c r="D3181" s="6"/>
    </row>
    <row r="3182" ht="15">
      <c r="D3182" s="6"/>
    </row>
    <row r="3183" ht="15">
      <c r="D3183" s="6"/>
    </row>
    <row r="3184" ht="15">
      <c r="D3184" s="6"/>
    </row>
    <row r="3185" ht="15">
      <c r="D3185" s="6"/>
    </row>
    <row r="3186" ht="15">
      <c r="D3186" s="6"/>
    </row>
    <row r="3187" ht="15">
      <c r="D3187" s="6"/>
    </row>
    <row r="3188" ht="15">
      <c r="D3188" s="6"/>
    </row>
    <row r="3189" ht="15">
      <c r="D3189" s="6"/>
    </row>
    <row r="3190" ht="15">
      <c r="D3190" s="6"/>
    </row>
    <row r="3191" ht="15">
      <c r="D3191" s="6"/>
    </row>
    <row r="3192" ht="15">
      <c r="D3192" s="6"/>
    </row>
    <row r="3193" ht="15">
      <c r="D3193" s="6"/>
    </row>
    <row r="3194" ht="15">
      <c r="D3194" s="6"/>
    </row>
    <row r="3195" ht="15">
      <c r="D3195" s="6"/>
    </row>
    <row r="3196" ht="15">
      <c r="D3196" s="6"/>
    </row>
    <row r="3197" ht="15">
      <c r="D3197" s="6"/>
    </row>
    <row r="3198" ht="15">
      <c r="D3198" s="6"/>
    </row>
    <row r="3199" ht="15">
      <c r="D3199" s="6"/>
    </row>
    <row r="3200" ht="15">
      <c r="D3200" s="6"/>
    </row>
    <row r="3201" ht="15">
      <c r="D3201" s="6"/>
    </row>
    <row r="3202" ht="15">
      <c r="D3202" s="6"/>
    </row>
    <row r="3203" ht="15">
      <c r="D3203" s="6"/>
    </row>
    <row r="3204" ht="15">
      <c r="D3204" s="6"/>
    </row>
    <row r="3205" ht="15">
      <c r="D3205" s="6"/>
    </row>
    <row r="3206" ht="15">
      <c r="D3206" s="6"/>
    </row>
    <row r="3207" ht="15">
      <c r="D3207" s="6"/>
    </row>
    <row r="3208" ht="15">
      <c r="D3208" s="6"/>
    </row>
    <row r="3209" ht="15">
      <c r="D3209" s="6"/>
    </row>
    <row r="3210" ht="15">
      <c r="D3210" s="6"/>
    </row>
    <row r="3211" ht="15">
      <c r="D3211" s="6"/>
    </row>
    <row r="3212" ht="15">
      <c r="D3212" s="6"/>
    </row>
    <row r="3213" ht="15">
      <c r="D3213" s="6"/>
    </row>
    <row r="3214" ht="15">
      <c r="D3214" s="6"/>
    </row>
    <row r="3215" ht="15">
      <c r="D3215" s="6"/>
    </row>
    <row r="3216" ht="15">
      <c r="D3216" s="6"/>
    </row>
    <row r="3217" ht="15">
      <c r="D3217" s="6"/>
    </row>
    <row r="3218" ht="15">
      <c r="D3218" s="6"/>
    </row>
    <row r="3219" ht="15">
      <c r="D3219" s="6"/>
    </row>
    <row r="3220" ht="15">
      <c r="D3220" s="6"/>
    </row>
    <row r="3221" ht="15">
      <c r="D3221" s="6"/>
    </row>
    <row r="3222" ht="15">
      <c r="D3222" s="6"/>
    </row>
    <row r="3223" ht="15">
      <c r="D3223" s="6"/>
    </row>
    <row r="3224" ht="15">
      <c r="D3224" s="6"/>
    </row>
    <row r="3225" ht="15">
      <c r="D3225" s="6"/>
    </row>
    <row r="3226" ht="15">
      <c r="D3226" s="6"/>
    </row>
    <row r="3227" ht="15">
      <c r="D3227" s="6"/>
    </row>
    <row r="3228" ht="15">
      <c r="D3228" s="6"/>
    </row>
    <row r="3229" ht="15">
      <c r="D3229" s="6"/>
    </row>
    <row r="3230" ht="15">
      <c r="D3230" s="6"/>
    </row>
    <row r="3231" ht="15">
      <c r="D3231" s="6"/>
    </row>
    <row r="3232" ht="15">
      <c r="D3232" s="6"/>
    </row>
    <row r="3233" ht="15">
      <c r="D3233" s="6"/>
    </row>
    <row r="3234" ht="15">
      <c r="D3234" s="6"/>
    </row>
    <row r="3235" ht="15">
      <c r="D3235" s="6"/>
    </row>
    <row r="3236" ht="15">
      <c r="D3236" s="6"/>
    </row>
    <row r="3237" ht="15">
      <c r="D3237" s="6"/>
    </row>
    <row r="3238" ht="15">
      <c r="D3238" s="6"/>
    </row>
    <row r="3239" ht="15">
      <c r="D3239" s="6"/>
    </row>
    <row r="3240" ht="15">
      <c r="D3240" s="6"/>
    </row>
    <row r="3241" ht="15">
      <c r="D3241" s="6"/>
    </row>
    <row r="3242" ht="15">
      <c r="D3242" s="6"/>
    </row>
    <row r="3243" ht="15">
      <c r="D3243" s="6"/>
    </row>
    <row r="3244" ht="15">
      <c r="D3244" s="6"/>
    </row>
    <row r="3245" ht="15">
      <c r="D3245" s="6"/>
    </row>
    <row r="3246" ht="15">
      <c r="D3246" s="6"/>
    </row>
    <row r="3247" ht="15">
      <c r="D3247" s="6"/>
    </row>
    <row r="3248" ht="15">
      <c r="D3248" s="6"/>
    </row>
    <row r="3249" ht="15">
      <c r="D3249" s="6"/>
    </row>
    <row r="3250" ht="15">
      <c r="D3250" s="6"/>
    </row>
    <row r="3251" ht="15">
      <c r="D3251" s="6"/>
    </row>
    <row r="3252" ht="15">
      <c r="D3252" s="6"/>
    </row>
    <row r="3253" ht="15">
      <c r="D3253" s="6"/>
    </row>
    <row r="3254" ht="15">
      <c r="D3254" s="6"/>
    </row>
    <row r="3255" ht="15">
      <c r="D3255" s="6"/>
    </row>
    <row r="3256" ht="15">
      <c r="D3256" s="6"/>
    </row>
    <row r="3257" ht="15">
      <c r="D3257" s="6"/>
    </row>
    <row r="3258" ht="15">
      <c r="D3258" s="6"/>
    </row>
    <row r="3259" ht="15">
      <c r="D3259" s="6"/>
    </row>
    <row r="3260" ht="15">
      <c r="D3260" s="6"/>
    </row>
    <row r="3261" ht="15">
      <c r="D3261" s="6"/>
    </row>
    <row r="3262" ht="15">
      <c r="D3262" s="6"/>
    </row>
    <row r="3263" ht="15">
      <c r="D3263" s="6"/>
    </row>
    <row r="3264" ht="15">
      <c r="D3264" s="6"/>
    </row>
    <row r="3265" ht="15">
      <c r="D3265" s="6"/>
    </row>
    <row r="3266" ht="15">
      <c r="D3266" s="6"/>
    </row>
    <row r="3267" ht="15">
      <c r="D3267" s="6"/>
    </row>
    <row r="3268" ht="15">
      <c r="D3268" s="6"/>
    </row>
    <row r="3269" ht="15">
      <c r="D3269" s="6"/>
    </row>
    <row r="3270" ht="15">
      <c r="D3270" s="6"/>
    </row>
    <row r="3271" ht="15">
      <c r="D3271" s="6"/>
    </row>
    <row r="3272" ht="15">
      <c r="D3272" s="6"/>
    </row>
    <row r="3273" ht="15">
      <c r="D3273" s="6"/>
    </row>
    <row r="3274" ht="15">
      <c r="D3274" s="6"/>
    </row>
    <row r="3275" ht="15">
      <c r="D3275" s="6"/>
    </row>
    <row r="3276" ht="15">
      <c r="D3276" s="6"/>
    </row>
    <row r="3277" ht="15">
      <c r="D3277" s="6"/>
    </row>
    <row r="3278" ht="15">
      <c r="D3278" s="6"/>
    </row>
    <row r="3279" ht="15">
      <c r="D3279" s="6"/>
    </row>
    <row r="3280" ht="15">
      <c r="D3280" s="6"/>
    </row>
    <row r="3281" ht="15">
      <c r="D3281" s="6"/>
    </row>
    <row r="3282" ht="15">
      <c r="D3282" s="6"/>
    </row>
    <row r="3283" ht="15">
      <c r="D3283" s="6"/>
    </row>
    <row r="3284" ht="15">
      <c r="D3284" s="6"/>
    </row>
    <row r="3285" ht="15">
      <c r="D3285" s="6"/>
    </row>
    <row r="3286" ht="15">
      <c r="D3286" s="6"/>
    </row>
    <row r="3287" ht="15">
      <c r="D3287" s="6"/>
    </row>
    <row r="3288" ht="15">
      <c r="D3288" s="6"/>
    </row>
    <row r="3289" ht="15">
      <c r="D3289" s="6"/>
    </row>
    <row r="3290" ht="15">
      <c r="D3290" s="6"/>
    </row>
    <row r="3291" ht="15">
      <c r="D3291" s="6"/>
    </row>
    <row r="3292" ht="15">
      <c r="D3292" s="6"/>
    </row>
    <row r="3293" ht="15">
      <c r="D3293" s="6"/>
    </row>
    <row r="3294" ht="15">
      <c r="D3294" s="6"/>
    </row>
    <row r="3295" ht="15">
      <c r="D3295" s="6"/>
    </row>
    <row r="3296" ht="15">
      <c r="D3296" s="6"/>
    </row>
    <row r="3297" ht="15">
      <c r="D3297" s="6"/>
    </row>
    <row r="3298" ht="15">
      <c r="D3298" s="6"/>
    </row>
    <row r="3299" ht="15">
      <c r="D3299" s="6"/>
    </row>
    <row r="3300" ht="15">
      <c r="D3300" s="6"/>
    </row>
    <row r="3301" ht="15">
      <c r="D3301" s="6"/>
    </row>
    <row r="3302" ht="15">
      <c r="D3302" s="6"/>
    </row>
    <row r="3303" ht="15">
      <c r="D3303" s="6"/>
    </row>
    <row r="3304" ht="15">
      <c r="D3304" s="6"/>
    </row>
    <row r="3305" ht="15">
      <c r="D3305" s="6"/>
    </row>
    <row r="3306" ht="15">
      <c r="D3306" s="6"/>
    </row>
    <row r="3307" ht="15">
      <c r="D3307" s="6"/>
    </row>
    <row r="3308" ht="15">
      <c r="D3308" s="6"/>
    </row>
    <row r="3309" ht="15">
      <c r="D3309" s="6"/>
    </row>
    <row r="3310" ht="15">
      <c r="D3310" s="6"/>
    </row>
    <row r="3311" ht="15">
      <c r="D3311" s="6"/>
    </row>
    <row r="3312" ht="15">
      <c r="D3312" s="6"/>
    </row>
    <row r="3313" ht="15">
      <c r="D3313" s="6"/>
    </row>
    <row r="3314" ht="15">
      <c r="D3314" s="6"/>
    </row>
    <row r="3315" ht="15">
      <c r="D3315" s="6"/>
    </row>
    <row r="3316" ht="15">
      <c r="D3316" s="6"/>
    </row>
    <row r="3317" ht="15">
      <c r="D3317" s="6"/>
    </row>
    <row r="3318" ht="15">
      <c r="D3318" s="6"/>
    </row>
    <row r="3319" ht="15">
      <c r="D3319" s="6"/>
    </row>
    <row r="3320" ht="15">
      <c r="D3320" s="6"/>
    </row>
    <row r="3321" ht="15">
      <c r="D3321" s="6"/>
    </row>
    <row r="3322" ht="15">
      <c r="D3322" s="6"/>
    </row>
    <row r="3323" ht="15">
      <c r="D3323" s="6"/>
    </row>
    <row r="3324" ht="15">
      <c r="D3324" s="6"/>
    </row>
    <row r="3325" ht="15">
      <c r="D3325" s="6"/>
    </row>
    <row r="3326" ht="15">
      <c r="D3326" s="6"/>
    </row>
    <row r="3327" ht="15">
      <c r="D3327" s="6"/>
    </row>
    <row r="3328" ht="15">
      <c r="D3328" s="6"/>
    </row>
    <row r="3329" ht="15">
      <c r="D3329" s="6"/>
    </row>
    <row r="3330" ht="15">
      <c r="D3330" s="6"/>
    </row>
    <row r="3331" ht="15">
      <c r="D3331" s="6"/>
    </row>
    <row r="3332" ht="15">
      <c r="D3332" s="6"/>
    </row>
    <row r="3333" ht="15">
      <c r="D3333" s="6"/>
    </row>
    <row r="3334" ht="15">
      <c r="D3334" s="6"/>
    </row>
    <row r="3335" ht="15">
      <c r="D3335" s="6"/>
    </row>
    <row r="3336" ht="15">
      <c r="D3336" s="6"/>
    </row>
    <row r="3337" ht="15">
      <c r="D3337" s="6"/>
    </row>
    <row r="3338" ht="15">
      <c r="D3338" s="6"/>
    </row>
    <row r="3339" ht="15">
      <c r="D3339" s="6"/>
    </row>
    <row r="3340" ht="15">
      <c r="D3340" s="6"/>
    </row>
    <row r="3341" ht="15">
      <c r="D3341" s="6"/>
    </row>
    <row r="3342" ht="15">
      <c r="D3342" s="6"/>
    </row>
    <row r="3343" ht="15">
      <c r="D3343" s="6"/>
    </row>
    <row r="3344" ht="15">
      <c r="D3344" s="6"/>
    </row>
    <row r="3345" ht="15">
      <c r="D3345" s="6"/>
    </row>
    <row r="3346" ht="15">
      <c r="D3346" s="6"/>
    </row>
    <row r="3347" ht="15">
      <c r="D3347" s="6"/>
    </row>
    <row r="3348" ht="15">
      <c r="D3348" s="6"/>
    </row>
    <row r="3349" ht="15">
      <c r="D3349" s="6"/>
    </row>
    <row r="3350" ht="15">
      <c r="D3350" s="6"/>
    </row>
    <row r="3351" ht="15">
      <c r="D3351" s="6"/>
    </row>
    <row r="3352" ht="15">
      <c r="D3352" s="6"/>
    </row>
    <row r="3353" ht="15">
      <c r="D3353" s="6"/>
    </row>
    <row r="3354" ht="15">
      <c r="D3354" s="6"/>
    </row>
    <row r="3355" ht="15">
      <c r="D3355" s="6"/>
    </row>
    <row r="3356" ht="15">
      <c r="D3356" s="6"/>
    </row>
    <row r="3357" ht="15">
      <c r="D3357" s="6"/>
    </row>
    <row r="3358" ht="15">
      <c r="D3358" s="6"/>
    </row>
    <row r="3359" ht="15">
      <c r="D3359" s="6"/>
    </row>
    <row r="3360" ht="15">
      <c r="D3360" s="6"/>
    </row>
    <row r="3361" ht="15">
      <c r="D3361" s="6"/>
    </row>
    <row r="3362" ht="15">
      <c r="D3362" s="6"/>
    </row>
    <row r="3363" ht="15">
      <c r="D3363" s="6"/>
    </row>
    <row r="3364" ht="15">
      <c r="D3364" s="6"/>
    </row>
    <row r="3365" ht="15">
      <c r="D3365" s="6"/>
    </row>
    <row r="3366" ht="15">
      <c r="D3366" s="6"/>
    </row>
    <row r="3367" ht="15">
      <c r="D3367" s="6"/>
    </row>
    <row r="3368" ht="15">
      <c r="D3368" s="6"/>
    </row>
    <row r="3369" ht="15">
      <c r="D3369" s="6"/>
    </row>
    <row r="3370" ht="15">
      <c r="D3370" s="6"/>
    </row>
    <row r="3371" ht="15">
      <c r="D3371" s="6"/>
    </row>
    <row r="3372" ht="15">
      <c r="D3372" s="6"/>
    </row>
    <row r="3373" ht="15">
      <c r="D3373" s="6"/>
    </row>
    <row r="3374" ht="15">
      <c r="D3374" s="6"/>
    </row>
    <row r="3375" ht="15">
      <c r="D3375" s="6"/>
    </row>
    <row r="3376" ht="15">
      <c r="D3376" s="6"/>
    </row>
    <row r="3377" ht="15">
      <c r="D3377" s="6"/>
    </row>
    <row r="3378" ht="15">
      <c r="D3378" s="6"/>
    </row>
    <row r="3379" ht="15">
      <c r="D3379" s="6"/>
    </row>
    <row r="3380" ht="15">
      <c r="D3380" s="6"/>
    </row>
    <row r="3381" ht="15">
      <c r="D3381" s="6"/>
    </row>
    <row r="3382" ht="15">
      <c r="D3382" s="6"/>
    </row>
    <row r="3383" ht="15">
      <c r="D3383" s="6"/>
    </row>
    <row r="3384" ht="15">
      <c r="D3384" s="6"/>
    </row>
    <row r="3385" ht="15">
      <c r="D3385" s="6"/>
    </row>
    <row r="3386" ht="15">
      <c r="D3386" s="6"/>
    </row>
    <row r="3387" ht="15">
      <c r="D3387" s="6"/>
    </row>
    <row r="3388" ht="15">
      <c r="D3388" s="6"/>
    </row>
    <row r="3389" ht="15">
      <c r="D3389" s="6"/>
    </row>
    <row r="3390" ht="15">
      <c r="D3390" s="6"/>
    </row>
    <row r="3391" ht="15">
      <c r="D3391" s="6"/>
    </row>
    <row r="3392" ht="15">
      <c r="D3392" s="6"/>
    </row>
    <row r="3393" ht="15">
      <c r="D3393" s="6"/>
    </row>
    <row r="3394" ht="15">
      <c r="D3394" s="6"/>
    </row>
    <row r="3395" ht="15">
      <c r="D3395" s="6"/>
    </row>
    <row r="3396" ht="15">
      <c r="D3396" s="6"/>
    </row>
    <row r="3397" ht="15">
      <c r="D3397" s="6"/>
    </row>
    <row r="3398" ht="15">
      <c r="D3398" s="6"/>
    </row>
    <row r="3399" ht="15">
      <c r="D3399" s="6"/>
    </row>
    <row r="3400" ht="15">
      <c r="D3400" s="6"/>
    </row>
    <row r="3401" ht="15">
      <c r="D3401" s="6"/>
    </row>
    <row r="3402" ht="15">
      <c r="D3402" s="6"/>
    </row>
    <row r="3403" ht="15">
      <c r="D3403" s="6"/>
    </row>
    <row r="3404" ht="15">
      <c r="D3404" s="6"/>
    </row>
    <row r="3405" ht="15">
      <c r="D3405" s="6"/>
    </row>
    <row r="3406" ht="15">
      <c r="D3406" s="6"/>
    </row>
    <row r="3407" ht="15">
      <c r="D3407" s="6"/>
    </row>
    <row r="3408" ht="15">
      <c r="D3408" s="6"/>
    </row>
    <row r="3409" ht="15">
      <c r="D3409" s="6"/>
    </row>
    <row r="3410" ht="15">
      <c r="D3410" s="6"/>
    </row>
    <row r="3411" ht="15">
      <c r="D3411" s="6"/>
    </row>
    <row r="3412" ht="15">
      <c r="D3412" s="6"/>
    </row>
    <row r="3413" ht="15">
      <c r="D3413" s="6"/>
    </row>
    <row r="3414" ht="15">
      <c r="D3414" s="6"/>
    </row>
    <row r="3415" ht="15">
      <c r="D3415" s="6"/>
    </row>
    <row r="3416" ht="15">
      <c r="D3416" s="6"/>
    </row>
    <row r="3417" ht="15">
      <c r="D3417" s="6"/>
    </row>
    <row r="3418" ht="15">
      <c r="D3418" s="6"/>
    </row>
    <row r="3419" ht="15">
      <c r="D3419" s="6"/>
    </row>
    <row r="3420" ht="15">
      <c r="D3420" s="6"/>
    </row>
    <row r="3421" ht="15">
      <c r="D3421" s="6"/>
    </row>
    <row r="3422" ht="15">
      <c r="D3422" s="6"/>
    </row>
    <row r="3423" ht="15">
      <c r="D3423" s="6"/>
    </row>
    <row r="3424" ht="15">
      <c r="D3424" s="6"/>
    </row>
    <row r="3425" ht="15">
      <c r="D3425" s="6"/>
    </row>
    <row r="3426" ht="15">
      <c r="D3426" s="6"/>
    </row>
    <row r="3427" ht="15">
      <c r="D3427" s="6"/>
    </row>
    <row r="3428" ht="15">
      <c r="D3428" s="6"/>
    </row>
    <row r="3429" ht="15">
      <c r="D3429" s="6"/>
    </row>
    <row r="3430" ht="15">
      <c r="D3430" s="6"/>
    </row>
    <row r="3431" ht="15">
      <c r="D3431" s="6"/>
    </row>
    <row r="3432" ht="15">
      <c r="D3432" s="6"/>
    </row>
    <row r="3433" ht="15">
      <c r="D3433" s="6"/>
    </row>
    <row r="3434" ht="15">
      <c r="D3434" s="6"/>
    </row>
    <row r="3435" ht="15">
      <c r="D3435" s="6"/>
    </row>
    <row r="3436" ht="15">
      <c r="D3436" s="6"/>
    </row>
    <row r="3437" ht="15">
      <c r="D3437" s="6"/>
    </row>
    <row r="3438" ht="15">
      <c r="D3438" s="6"/>
    </row>
    <row r="3439" ht="15">
      <c r="D3439" s="6"/>
    </row>
    <row r="3440" ht="15">
      <c r="D3440" s="6"/>
    </row>
    <row r="3441" ht="15">
      <c r="D3441" s="6"/>
    </row>
    <row r="3442" ht="15">
      <c r="D3442" s="6"/>
    </row>
    <row r="3443" ht="15">
      <c r="D3443" s="6"/>
    </row>
    <row r="3444" ht="15">
      <c r="D3444" s="6"/>
    </row>
    <row r="3445" ht="15">
      <c r="D3445" s="6"/>
    </row>
    <row r="3446" ht="15">
      <c r="D3446" s="6"/>
    </row>
    <row r="3447" ht="15">
      <c r="D3447" s="6"/>
    </row>
    <row r="3448" ht="15">
      <c r="D3448" s="6"/>
    </row>
    <row r="3449" ht="15">
      <c r="D3449" s="6"/>
    </row>
    <row r="3450" ht="15">
      <c r="D3450" s="6"/>
    </row>
    <row r="3451" ht="15">
      <c r="D3451" s="6"/>
    </row>
    <row r="3452" ht="15">
      <c r="D3452" s="6"/>
    </row>
    <row r="3453" ht="15">
      <c r="D3453" s="6"/>
    </row>
    <row r="3454" ht="15">
      <c r="D3454" s="6"/>
    </row>
    <row r="3455" ht="15">
      <c r="D3455" s="6"/>
    </row>
    <row r="3456" ht="15">
      <c r="D3456" s="6"/>
    </row>
    <row r="3457" ht="15">
      <c r="D3457" s="6"/>
    </row>
    <row r="3458" ht="15">
      <c r="D3458" s="6"/>
    </row>
    <row r="3459" ht="15">
      <c r="D3459" s="6"/>
    </row>
    <row r="3460" ht="15">
      <c r="D3460" s="6"/>
    </row>
    <row r="3461" ht="15">
      <c r="D3461" s="6"/>
    </row>
    <row r="3462" ht="15">
      <c r="D3462" s="6"/>
    </row>
    <row r="3463" ht="15">
      <c r="D3463" s="6"/>
    </row>
    <row r="3464" ht="15">
      <c r="D3464" s="6"/>
    </row>
    <row r="3465" ht="15">
      <c r="D3465" s="6"/>
    </row>
    <row r="3466" ht="15">
      <c r="D3466" s="6"/>
    </row>
    <row r="3467" ht="15">
      <c r="D3467" s="6"/>
    </row>
    <row r="3468" ht="15">
      <c r="D3468" s="6"/>
    </row>
    <row r="3469" ht="15">
      <c r="D3469" s="6"/>
    </row>
    <row r="3470" ht="15">
      <c r="D3470" s="6"/>
    </row>
    <row r="3471" ht="15">
      <c r="D3471" s="6"/>
    </row>
    <row r="3472" ht="15">
      <c r="D3472" s="6"/>
    </row>
    <row r="3473" ht="15">
      <c r="D3473" s="6"/>
    </row>
    <row r="3474" ht="15">
      <c r="D3474" s="6"/>
    </row>
    <row r="3475" ht="15">
      <c r="D3475" s="6"/>
    </row>
    <row r="3476" ht="15">
      <c r="D3476" s="6"/>
    </row>
    <row r="3477" ht="15">
      <c r="D3477" s="6"/>
    </row>
    <row r="3478" ht="15">
      <c r="D3478" s="6"/>
    </row>
    <row r="3479" ht="15">
      <c r="D3479" s="6"/>
    </row>
    <row r="3480" ht="15">
      <c r="D3480" s="6"/>
    </row>
    <row r="3481" ht="15">
      <c r="D3481" s="6"/>
    </row>
    <row r="3482" ht="15">
      <c r="D3482" s="6"/>
    </row>
    <row r="3483" ht="15">
      <c r="D3483" s="6"/>
    </row>
    <row r="3484" ht="15">
      <c r="D3484" s="6"/>
    </row>
    <row r="3485" ht="15">
      <c r="D3485" s="6"/>
    </row>
    <row r="3486" ht="15">
      <c r="D3486" s="6"/>
    </row>
    <row r="3487" ht="15">
      <c r="D3487" s="6"/>
    </row>
    <row r="3488" ht="15">
      <c r="D3488" s="6"/>
    </row>
    <row r="3489" ht="15">
      <c r="D3489" s="6"/>
    </row>
    <row r="3490" ht="15">
      <c r="D3490" s="6"/>
    </row>
    <row r="3491" ht="15">
      <c r="D3491" s="6"/>
    </row>
    <row r="3492" ht="15">
      <c r="D3492" s="6"/>
    </row>
    <row r="3493" ht="15">
      <c r="D3493" s="6"/>
    </row>
    <row r="3494" ht="15">
      <c r="D3494" s="6"/>
    </row>
    <row r="3495" ht="15">
      <c r="D3495" s="6"/>
    </row>
    <row r="3496" ht="15">
      <c r="D3496" s="6"/>
    </row>
    <row r="3497" ht="15">
      <c r="D3497" s="6"/>
    </row>
    <row r="3498" ht="15">
      <c r="D3498" s="6"/>
    </row>
    <row r="3499" ht="15">
      <c r="D3499" s="6"/>
    </row>
    <row r="3500" ht="15">
      <c r="D3500" s="6"/>
    </row>
    <row r="3501" ht="15">
      <c r="D3501" s="6"/>
    </row>
    <row r="3502" ht="15">
      <c r="D3502" s="6"/>
    </row>
    <row r="3503" ht="15">
      <c r="D3503" s="6"/>
    </row>
    <row r="3504" ht="15">
      <c r="D3504" s="6"/>
    </row>
    <row r="3505" ht="15">
      <c r="D3505" s="6"/>
    </row>
    <row r="3506" ht="15">
      <c r="D3506" s="6"/>
    </row>
    <row r="3507" ht="15">
      <c r="D3507" s="6"/>
    </row>
    <row r="3508" ht="15">
      <c r="D3508" s="6"/>
    </row>
    <row r="3509" ht="15">
      <c r="D3509" s="6"/>
    </row>
    <row r="3510" ht="15">
      <c r="D3510" s="6"/>
    </row>
    <row r="3511" ht="15">
      <c r="D3511" s="6"/>
    </row>
    <row r="3512" ht="15">
      <c r="D3512" s="6"/>
    </row>
    <row r="3513" ht="15">
      <c r="D3513" s="6"/>
    </row>
    <row r="3514" ht="15">
      <c r="D3514" s="6"/>
    </row>
    <row r="3515" ht="15">
      <c r="D3515" s="6"/>
    </row>
    <row r="3516" ht="15">
      <c r="D3516" s="6"/>
    </row>
    <row r="3517" ht="15">
      <c r="D3517" s="6"/>
    </row>
    <row r="3518" ht="15">
      <c r="D3518" s="6"/>
    </row>
    <row r="3519" ht="15">
      <c r="D3519" s="6"/>
    </row>
    <row r="3520" ht="15">
      <c r="D3520" s="6"/>
    </row>
    <row r="3521" ht="15">
      <c r="D3521" s="6"/>
    </row>
    <row r="3522" ht="15">
      <c r="D3522" s="6"/>
    </row>
    <row r="3523" ht="15">
      <c r="D3523" s="6"/>
    </row>
    <row r="3524" ht="15">
      <c r="D3524" s="6"/>
    </row>
    <row r="3525" ht="15">
      <c r="D3525" s="6"/>
    </row>
    <row r="3526" ht="15">
      <c r="D3526" s="6"/>
    </row>
    <row r="3527" ht="15">
      <c r="D3527" s="6"/>
    </row>
    <row r="3528" ht="15">
      <c r="D3528" s="6"/>
    </row>
    <row r="3529" ht="15">
      <c r="D3529" s="6"/>
    </row>
    <row r="3530" ht="15">
      <c r="D3530" s="6"/>
    </row>
    <row r="3531" ht="15">
      <c r="D3531" s="6"/>
    </row>
    <row r="3532" ht="15">
      <c r="D3532" s="6"/>
    </row>
    <row r="3533" ht="15">
      <c r="D3533" s="6"/>
    </row>
    <row r="3534" ht="15">
      <c r="D3534" s="6"/>
    </row>
    <row r="3535" ht="15">
      <c r="D3535" s="6"/>
    </row>
    <row r="3536" ht="15">
      <c r="D3536" s="6"/>
    </row>
    <row r="3537" ht="15">
      <c r="D3537" s="6"/>
    </row>
    <row r="3538" ht="15">
      <c r="D3538" s="6"/>
    </row>
    <row r="3539" ht="15">
      <c r="D3539" s="6"/>
    </row>
    <row r="3540" ht="15">
      <c r="D3540" s="6"/>
    </row>
    <row r="3541" ht="15">
      <c r="D3541" s="6"/>
    </row>
    <row r="3542" ht="15">
      <c r="D3542" s="6"/>
    </row>
    <row r="3543" ht="15">
      <c r="D3543" s="6"/>
    </row>
    <row r="3544" ht="15">
      <c r="D3544" s="6"/>
    </row>
    <row r="3545" ht="15">
      <c r="D3545" s="6"/>
    </row>
    <row r="3546" ht="15">
      <c r="D3546" s="6"/>
    </row>
    <row r="3547" ht="15">
      <c r="D3547" s="6"/>
    </row>
    <row r="3548" ht="15">
      <c r="D3548" s="6"/>
    </row>
    <row r="3549" ht="15">
      <c r="D3549" s="6"/>
    </row>
    <row r="3550" ht="15">
      <c r="D3550" s="6"/>
    </row>
    <row r="3551" ht="15">
      <c r="D3551" s="6"/>
    </row>
    <row r="3552" ht="15">
      <c r="D3552" s="6"/>
    </row>
    <row r="3553" ht="15">
      <c r="D3553" s="6"/>
    </row>
    <row r="3554" ht="15">
      <c r="D3554" s="6"/>
    </row>
    <row r="3555" ht="15">
      <c r="D3555" s="6"/>
    </row>
    <row r="3556" ht="15">
      <c r="D3556" s="6"/>
    </row>
    <row r="3557" ht="15">
      <c r="D3557" s="6"/>
    </row>
    <row r="3558" ht="15">
      <c r="D3558" s="6"/>
    </row>
    <row r="3559" ht="15">
      <c r="D3559" s="6"/>
    </row>
    <row r="3560" ht="15">
      <c r="D3560" s="6"/>
    </row>
    <row r="3561" ht="15">
      <c r="D3561" s="6"/>
    </row>
    <row r="3562" ht="15">
      <c r="D3562" s="6"/>
    </row>
    <row r="3563" ht="15">
      <c r="D3563" s="6"/>
    </row>
    <row r="3564" ht="15">
      <c r="D3564" s="6"/>
    </row>
    <row r="3565" ht="15">
      <c r="D3565" s="6"/>
    </row>
    <row r="3566" ht="15">
      <c r="D3566" s="6"/>
    </row>
    <row r="3567" ht="15">
      <c r="D3567" s="6"/>
    </row>
    <row r="3568" ht="15">
      <c r="D3568" s="6"/>
    </row>
    <row r="3569" ht="15">
      <c r="D3569" s="6"/>
    </row>
    <row r="3570" ht="15">
      <c r="D3570" s="6"/>
    </row>
    <row r="3571" ht="15">
      <c r="D3571" s="6"/>
    </row>
    <row r="3572" ht="15">
      <c r="D3572" s="6"/>
    </row>
    <row r="3573" ht="15">
      <c r="D3573" s="6"/>
    </row>
    <row r="3574" ht="15">
      <c r="D3574" s="6"/>
    </row>
    <row r="3575" ht="15">
      <c r="D3575" s="6"/>
    </row>
    <row r="3576" ht="15">
      <c r="D3576" s="6"/>
    </row>
    <row r="3577" ht="15">
      <c r="D3577" s="6"/>
    </row>
    <row r="3578" ht="15">
      <c r="D3578" s="6"/>
    </row>
    <row r="3579" ht="15">
      <c r="D3579" s="6"/>
    </row>
    <row r="3580" ht="15">
      <c r="D3580" s="6"/>
    </row>
    <row r="3581" ht="15">
      <c r="D3581" s="6"/>
    </row>
    <row r="3582" ht="15">
      <c r="D3582" s="6"/>
    </row>
    <row r="3583" ht="15">
      <c r="D3583" s="6"/>
    </row>
    <row r="3584" ht="15">
      <c r="D3584" s="6"/>
    </row>
    <row r="3585" ht="15">
      <c r="D3585" s="6"/>
    </row>
    <row r="3586" ht="15">
      <c r="D3586" s="6"/>
    </row>
    <row r="3587" ht="15">
      <c r="D3587" s="6"/>
    </row>
    <row r="3588" ht="15">
      <c r="D3588" s="6"/>
    </row>
    <row r="3589" ht="15">
      <c r="D3589" s="6"/>
    </row>
    <row r="3590" ht="15">
      <c r="D3590" s="6"/>
    </row>
    <row r="3591" ht="15">
      <c r="D3591" s="6"/>
    </row>
    <row r="3592" ht="15">
      <c r="D3592" s="6"/>
    </row>
    <row r="3593" ht="15">
      <c r="D3593" s="6"/>
    </row>
    <row r="3594" ht="15">
      <c r="D3594" s="6"/>
    </row>
    <row r="3595" ht="15">
      <c r="D3595" s="6"/>
    </row>
    <row r="3596" ht="15">
      <c r="D3596" s="6"/>
    </row>
    <row r="3597" ht="15">
      <c r="D3597" s="6"/>
    </row>
    <row r="3598" ht="15">
      <c r="D3598" s="6"/>
    </row>
    <row r="3599" ht="15">
      <c r="D3599" s="6"/>
    </row>
    <row r="3600" ht="15">
      <c r="D3600" s="6"/>
    </row>
    <row r="3601" ht="15">
      <c r="D3601" s="6"/>
    </row>
    <row r="3602" ht="15">
      <c r="D3602" s="6"/>
    </row>
    <row r="3603" ht="15">
      <c r="D3603" s="6"/>
    </row>
    <row r="3604" ht="15">
      <c r="D3604" s="6"/>
    </row>
    <row r="3605" ht="15">
      <c r="D3605" s="6"/>
    </row>
    <row r="3606" ht="15">
      <c r="D3606" s="6"/>
    </row>
    <row r="3607" ht="15">
      <c r="D3607" s="6"/>
    </row>
    <row r="3608" ht="15">
      <c r="D3608" s="6"/>
    </row>
    <row r="3609" ht="15">
      <c r="D3609" s="6"/>
    </row>
    <row r="3610" ht="15">
      <c r="D3610" s="6"/>
    </row>
    <row r="3611" ht="15">
      <c r="D3611" s="6"/>
    </row>
    <row r="3612" ht="15">
      <c r="D3612" s="6"/>
    </row>
    <row r="3613" ht="15">
      <c r="D3613" s="6"/>
    </row>
    <row r="3614" ht="15">
      <c r="D3614" s="6"/>
    </row>
    <row r="3615" ht="15">
      <c r="D3615" s="6"/>
    </row>
    <row r="3616" ht="15">
      <c r="D3616" s="6"/>
    </row>
    <row r="3617" ht="15">
      <c r="D3617" s="6"/>
    </row>
    <row r="3618" ht="15">
      <c r="D3618" s="6"/>
    </row>
    <row r="3619" ht="15">
      <c r="D3619" s="6"/>
    </row>
    <row r="3620" ht="15">
      <c r="D3620" s="6"/>
    </row>
    <row r="3621" ht="15">
      <c r="D3621" s="6"/>
    </row>
    <row r="3622" ht="15">
      <c r="D3622" s="6"/>
    </row>
    <row r="3623" ht="15">
      <c r="D3623" s="6"/>
    </row>
    <row r="3624" ht="15">
      <c r="D3624" s="6"/>
    </row>
    <row r="3625" ht="15">
      <c r="D3625" s="6"/>
    </row>
    <row r="3626" ht="15">
      <c r="D3626" s="6"/>
    </row>
    <row r="3627" ht="15">
      <c r="D3627" s="6"/>
    </row>
    <row r="3628" ht="15">
      <c r="D3628" s="6"/>
    </row>
    <row r="3629" ht="15">
      <c r="D3629" s="6"/>
    </row>
    <row r="3630" ht="15">
      <c r="D3630" s="6"/>
    </row>
    <row r="3631" ht="15">
      <c r="D3631" s="6"/>
    </row>
    <row r="3632" ht="15">
      <c r="D3632" s="6"/>
    </row>
    <row r="3633" ht="15">
      <c r="D3633" s="6"/>
    </row>
    <row r="3634" ht="15">
      <c r="D3634" s="6"/>
    </row>
    <row r="3635" ht="15">
      <c r="D3635" s="6"/>
    </row>
    <row r="3636" ht="15">
      <c r="D3636" s="6"/>
    </row>
    <row r="3637" ht="15">
      <c r="D3637" s="6"/>
    </row>
    <row r="3638" ht="15">
      <c r="D3638" s="6"/>
    </row>
    <row r="3639" ht="15">
      <c r="D3639" s="6"/>
    </row>
    <row r="3640" ht="15">
      <c r="D3640" s="6"/>
    </row>
    <row r="3641" ht="15">
      <c r="D3641" s="6"/>
    </row>
    <row r="3642" ht="15">
      <c r="D3642" s="6"/>
    </row>
    <row r="3643" ht="15">
      <c r="D3643" s="6"/>
    </row>
    <row r="3644" ht="15">
      <c r="D3644" s="6"/>
    </row>
    <row r="3645" ht="15">
      <c r="D3645" s="6"/>
    </row>
    <row r="3646" ht="15">
      <c r="D3646" s="6"/>
    </row>
    <row r="3647" ht="15">
      <c r="D3647" s="6"/>
    </row>
    <row r="3648" ht="15">
      <c r="D3648" s="6"/>
    </row>
    <row r="3649" ht="15">
      <c r="D3649" s="6"/>
    </row>
    <row r="3650" ht="15">
      <c r="D3650" s="6"/>
    </row>
    <row r="3651" ht="15">
      <c r="D3651" s="6"/>
    </row>
    <row r="3652" ht="15">
      <c r="D3652" s="6"/>
    </row>
    <row r="3653" ht="15">
      <c r="D3653" s="6"/>
    </row>
    <row r="3654" ht="15">
      <c r="D3654" s="6"/>
    </row>
    <row r="3655" ht="15">
      <c r="D3655" s="6"/>
    </row>
    <row r="3656" ht="15">
      <c r="D3656" s="6"/>
    </row>
    <row r="3657" ht="15">
      <c r="D3657" s="6"/>
    </row>
    <row r="3658" ht="15">
      <c r="D3658" s="6"/>
    </row>
    <row r="3659" ht="15">
      <c r="D3659" s="6"/>
    </row>
    <row r="3660" ht="15">
      <c r="D3660" s="6"/>
    </row>
    <row r="3661" ht="15">
      <c r="D3661" s="6"/>
    </row>
    <row r="3662" ht="15">
      <c r="D3662" s="6"/>
    </row>
    <row r="3663" ht="15">
      <c r="D3663" s="6"/>
    </row>
    <row r="3664" ht="15">
      <c r="D3664" s="6"/>
    </row>
    <row r="3665" ht="15">
      <c r="D3665" s="6"/>
    </row>
    <row r="3666" ht="15">
      <c r="D3666" s="6"/>
    </row>
    <row r="3667" ht="15">
      <c r="D3667" s="6"/>
    </row>
    <row r="3668" ht="15">
      <c r="D3668" s="6"/>
    </row>
    <row r="3669" ht="15">
      <c r="D3669" s="6"/>
    </row>
    <row r="3670" ht="15">
      <c r="D3670" s="6"/>
    </row>
    <row r="3671" ht="15">
      <c r="D3671" s="6"/>
    </row>
    <row r="3672" ht="15">
      <c r="D3672" s="6"/>
    </row>
    <row r="3673" ht="15">
      <c r="D3673" s="6"/>
    </row>
    <row r="3674" ht="15">
      <c r="D3674" s="6"/>
    </row>
    <row r="3675" ht="15">
      <c r="D3675" s="6"/>
    </row>
    <row r="3676" ht="15">
      <c r="D3676" s="6"/>
    </row>
    <row r="3677" ht="15">
      <c r="D3677" s="6"/>
    </row>
    <row r="3678" ht="15">
      <c r="D3678" s="6"/>
    </row>
    <row r="3679" ht="15">
      <c r="D3679" s="6"/>
    </row>
    <row r="3680" ht="15">
      <c r="D3680" s="6"/>
    </row>
    <row r="3681" ht="15">
      <c r="D3681" s="6"/>
    </row>
    <row r="3682" ht="15">
      <c r="D3682" s="6"/>
    </row>
    <row r="3683" ht="15">
      <c r="D3683" s="6"/>
    </row>
    <row r="3684" ht="15">
      <c r="D3684" s="6"/>
    </row>
    <row r="3685" ht="15">
      <c r="D3685" s="6"/>
    </row>
    <row r="3686" ht="15">
      <c r="D3686" s="6"/>
    </row>
    <row r="3687" ht="15">
      <c r="D3687" s="6"/>
    </row>
    <row r="3688" ht="15">
      <c r="D3688" s="6"/>
    </row>
    <row r="3689" ht="15">
      <c r="D3689" s="6"/>
    </row>
    <row r="3690" ht="15">
      <c r="D3690" s="6"/>
    </row>
    <row r="3691" ht="15">
      <c r="D3691" s="6"/>
    </row>
    <row r="3692" ht="15">
      <c r="D3692" s="6"/>
    </row>
    <row r="3693" ht="15">
      <c r="D3693" s="6"/>
    </row>
    <row r="3694" ht="15">
      <c r="D3694" s="6"/>
    </row>
    <row r="3695" ht="15">
      <c r="D3695" s="6"/>
    </row>
    <row r="3696" ht="15">
      <c r="D3696" s="6"/>
    </row>
    <row r="3697" ht="15">
      <c r="D3697" s="6"/>
    </row>
    <row r="3698" ht="15">
      <c r="D3698" s="6"/>
    </row>
    <row r="3699" ht="15">
      <c r="D3699" s="6"/>
    </row>
    <row r="3700" ht="15">
      <c r="D3700" s="6"/>
    </row>
    <row r="3701" ht="15">
      <c r="D3701" s="6"/>
    </row>
    <row r="3702" ht="15">
      <c r="D3702" s="6"/>
    </row>
    <row r="3703" ht="15">
      <c r="D3703" s="6"/>
    </row>
    <row r="3704" ht="15">
      <c r="D3704" s="6"/>
    </row>
    <row r="3705" ht="15">
      <c r="D3705" s="6"/>
    </row>
    <row r="3706" ht="15">
      <c r="D3706" s="6"/>
    </row>
    <row r="3707" ht="15">
      <c r="D3707" s="6"/>
    </row>
    <row r="3708" ht="15">
      <c r="D3708" s="6"/>
    </row>
    <row r="3709" ht="15">
      <c r="D3709" s="6"/>
    </row>
    <row r="3710" ht="15">
      <c r="D3710" s="6"/>
    </row>
    <row r="3711" ht="15">
      <c r="D3711" s="6"/>
    </row>
    <row r="3712" ht="15">
      <c r="D3712" s="6"/>
    </row>
    <row r="3713" ht="15">
      <c r="D3713" s="6"/>
    </row>
    <row r="3714" ht="15">
      <c r="D3714" s="6"/>
    </row>
    <row r="3715" ht="15">
      <c r="D3715" s="6"/>
    </row>
    <row r="3716" ht="15">
      <c r="D3716" s="6"/>
    </row>
    <row r="3717" ht="15">
      <c r="D3717" s="6"/>
    </row>
    <row r="3718" ht="15">
      <c r="D3718" s="6"/>
    </row>
    <row r="3719" ht="15">
      <c r="D3719" s="6"/>
    </row>
    <row r="3720" ht="15">
      <c r="D3720" s="6"/>
    </row>
    <row r="3721" ht="15">
      <c r="D3721" s="6"/>
    </row>
    <row r="3722" ht="15">
      <c r="D3722" s="6"/>
    </row>
    <row r="3723" ht="15">
      <c r="D3723" s="6"/>
    </row>
    <row r="3724" ht="15">
      <c r="D3724" s="6"/>
    </row>
    <row r="3725" ht="15">
      <c r="D3725" s="6"/>
    </row>
    <row r="3726" ht="15">
      <c r="D3726" s="6"/>
    </row>
    <row r="3727" ht="15">
      <c r="D3727" s="6"/>
    </row>
    <row r="3728" ht="15">
      <c r="D3728" s="6"/>
    </row>
    <row r="3729" ht="15">
      <c r="D3729" s="6"/>
    </row>
    <row r="3730" ht="15">
      <c r="D3730" s="6"/>
    </row>
    <row r="3731" ht="15">
      <c r="D3731" s="6"/>
    </row>
    <row r="3732" ht="15">
      <c r="D3732" s="6"/>
    </row>
    <row r="3733" ht="15">
      <c r="D3733" s="6"/>
    </row>
    <row r="3734" ht="15">
      <c r="D3734" s="6"/>
    </row>
    <row r="3735" ht="15">
      <c r="D3735" s="6"/>
    </row>
    <row r="3736" ht="15">
      <c r="D3736" s="6"/>
    </row>
    <row r="3737" ht="15">
      <c r="D3737" s="6"/>
    </row>
    <row r="3738" ht="15">
      <c r="D3738" s="6"/>
    </row>
    <row r="3739" ht="15">
      <c r="D3739" s="6"/>
    </row>
    <row r="3740" ht="15">
      <c r="D3740" s="6"/>
    </row>
    <row r="3741" ht="15">
      <c r="D3741" s="6"/>
    </row>
    <row r="3742" ht="15">
      <c r="D3742" s="6"/>
    </row>
    <row r="3743" ht="15">
      <c r="D3743" s="6"/>
    </row>
    <row r="3744" ht="15">
      <c r="D3744" s="6"/>
    </row>
    <row r="3745" ht="15">
      <c r="D3745" s="6"/>
    </row>
    <row r="3746" ht="15">
      <c r="D3746" s="6"/>
    </row>
    <row r="3747" ht="15">
      <c r="D3747" s="6"/>
    </row>
    <row r="3748" ht="15">
      <c r="D3748" s="6"/>
    </row>
    <row r="3749" ht="15">
      <c r="D3749" s="6"/>
    </row>
    <row r="3750" ht="15">
      <c r="D3750" s="6"/>
    </row>
    <row r="3751" ht="15">
      <c r="D3751" s="6"/>
    </row>
    <row r="3752" ht="15">
      <c r="D3752" s="6"/>
    </row>
    <row r="3753" ht="15">
      <c r="D3753" s="6"/>
    </row>
    <row r="3754" ht="15">
      <c r="D3754" s="6"/>
    </row>
    <row r="3755" ht="15">
      <c r="D3755" s="6"/>
    </row>
    <row r="3756" ht="15">
      <c r="D3756" s="6"/>
    </row>
    <row r="3757" ht="15">
      <c r="D3757" s="6"/>
    </row>
    <row r="3758" ht="15">
      <c r="D3758" s="6"/>
    </row>
    <row r="3759" ht="15">
      <c r="D3759" s="6"/>
    </row>
    <row r="3760" ht="15">
      <c r="D3760" s="6"/>
    </row>
    <row r="3761" ht="15">
      <c r="D3761" s="6"/>
    </row>
    <row r="3762" ht="15">
      <c r="D3762" s="6"/>
    </row>
    <row r="3763" ht="15">
      <c r="D3763" s="6"/>
    </row>
    <row r="3764" ht="15">
      <c r="D3764" s="6"/>
    </row>
    <row r="3765" ht="15">
      <c r="D3765" s="6"/>
    </row>
    <row r="3766" ht="15">
      <c r="D3766" s="6"/>
    </row>
    <row r="3767" ht="15">
      <c r="D3767" s="6"/>
    </row>
    <row r="3768" ht="15">
      <c r="D3768" s="6"/>
    </row>
    <row r="3769" ht="15">
      <c r="D3769" s="6"/>
    </row>
    <row r="3770" ht="15">
      <c r="D3770" s="6"/>
    </row>
    <row r="3771" ht="15">
      <c r="D3771" s="6"/>
    </row>
    <row r="3772" ht="15">
      <c r="D3772" s="6"/>
    </row>
    <row r="3773" ht="15">
      <c r="D3773" s="6"/>
    </row>
    <row r="3774" ht="15">
      <c r="D3774" s="6"/>
    </row>
    <row r="3775" ht="15">
      <c r="D3775" s="6"/>
    </row>
    <row r="3776" ht="15">
      <c r="D3776" s="6"/>
    </row>
    <row r="3777" ht="15">
      <c r="D3777" s="6"/>
    </row>
    <row r="3778" ht="15">
      <c r="D3778" s="6"/>
    </row>
    <row r="3779" ht="15">
      <c r="D3779" s="6"/>
    </row>
    <row r="3780" ht="15">
      <c r="D3780" s="6"/>
    </row>
    <row r="3781" ht="15">
      <c r="D3781" s="6"/>
    </row>
    <row r="3782" ht="15">
      <c r="D3782" s="6"/>
    </row>
    <row r="3783" ht="15">
      <c r="D3783" s="6"/>
    </row>
    <row r="3784" ht="15">
      <c r="D3784" s="6"/>
    </row>
    <row r="3785" ht="15">
      <c r="D3785" s="6"/>
    </row>
    <row r="3786" ht="15">
      <c r="D3786" s="6"/>
    </row>
    <row r="3787" ht="15">
      <c r="D3787" s="6"/>
    </row>
    <row r="3788" ht="15">
      <c r="D3788" s="6"/>
    </row>
    <row r="3789" ht="15">
      <c r="D3789" s="6"/>
    </row>
    <row r="3790" ht="15">
      <c r="D3790" s="6"/>
    </row>
    <row r="3791" ht="15">
      <c r="D3791" s="6"/>
    </row>
    <row r="3792" ht="15">
      <c r="D3792" s="6"/>
    </row>
    <row r="3793" ht="15">
      <c r="D3793" s="6"/>
    </row>
    <row r="3794" ht="15">
      <c r="D3794" s="6"/>
    </row>
    <row r="3795" ht="15">
      <c r="D3795" s="6"/>
    </row>
    <row r="3796" ht="15">
      <c r="D3796" s="6"/>
    </row>
    <row r="3797" ht="15">
      <c r="D3797" s="6"/>
    </row>
    <row r="3798" ht="15">
      <c r="D3798" s="6"/>
    </row>
    <row r="3799" ht="15">
      <c r="D3799" s="6"/>
    </row>
    <row r="3800" ht="15">
      <c r="D3800" s="6"/>
    </row>
    <row r="3801" ht="15">
      <c r="D3801" s="6"/>
    </row>
    <row r="3802" ht="15">
      <c r="D3802" s="6"/>
    </row>
    <row r="3803" ht="15">
      <c r="D3803" s="6"/>
    </row>
    <row r="3804" ht="15">
      <c r="D3804" s="6"/>
    </row>
    <row r="3805" ht="15">
      <c r="D3805" s="6"/>
    </row>
    <row r="3806" ht="15">
      <c r="D3806" s="6"/>
    </row>
    <row r="3807" ht="15">
      <c r="D3807" s="6"/>
    </row>
    <row r="3808" ht="15">
      <c r="D3808" s="6"/>
    </row>
    <row r="3809" ht="15">
      <c r="D3809" s="6"/>
    </row>
    <row r="3810" ht="15">
      <c r="D3810" s="6"/>
    </row>
    <row r="3811" ht="15">
      <c r="D3811" s="6"/>
    </row>
    <row r="3812" ht="15">
      <c r="D3812" s="6"/>
    </row>
    <row r="3813" ht="15">
      <c r="D3813" s="6"/>
    </row>
    <row r="3814" ht="15">
      <c r="D3814" s="6"/>
    </row>
    <row r="3815" ht="15">
      <c r="D3815" s="6"/>
    </row>
    <row r="3816" ht="15">
      <c r="D3816" s="6"/>
    </row>
    <row r="3817" ht="15">
      <c r="D3817" s="6"/>
    </row>
    <row r="3818" ht="15">
      <c r="D3818" s="6"/>
    </row>
    <row r="3819" ht="15">
      <c r="D3819" s="6"/>
    </row>
    <row r="3820" ht="15">
      <c r="D3820" s="6"/>
    </row>
    <row r="3821" ht="15">
      <c r="D3821" s="6"/>
    </row>
    <row r="3822" ht="15">
      <c r="D3822" s="6"/>
    </row>
    <row r="3823" ht="15">
      <c r="D3823" s="6"/>
    </row>
    <row r="3824" ht="15">
      <c r="D3824" s="6"/>
    </row>
    <row r="3825" ht="15">
      <c r="D3825" s="6"/>
    </row>
    <row r="3826" ht="15">
      <c r="D3826" s="6"/>
    </row>
    <row r="3827" ht="15">
      <c r="D3827" s="6"/>
    </row>
    <row r="3828" ht="15">
      <c r="D3828" s="6"/>
    </row>
    <row r="3829" ht="15">
      <c r="D3829" s="6"/>
    </row>
    <row r="3830" ht="15">
      <c r="D3830" s="6"/>
    </row>
    <row r="3831" ht="15">
      <c r="D3831" s="6"/>
    </row>
    <row r="3832" ht="15">
      <c r="D3832" s="6"/>
    </row>
    <row r="3833" ht="15">
      <c r="D3833" s="6"/>
    </row>
    <row r="3834" ht="15">
      <c r="D3834" s="6"/>
    </row>
    <row r="3835" ht="15">
      <c r="D3835" s="6"/>
    </row>
    <row r="3836" ht="15">
      <c r="D3836" s="6"/>
    </row>
    <row r="3837" ht="15">
      <c r="D3837" s="6"/>
    </row>
    <row r="3838" ht="15">
      <c r="D3838" s="6"/>
    </row>
    <row r="3839" ht="15">
      <c r="D3839" s="6"/>
    </row>
    <row r="3840" ht="15">
      <c r="D3840" s="6"/>
    </row>
    <row r="3841" ht="15">
      <c r="D3841" s="6"/>
    </row>
    <row r="3842" ht="15">
      <c r="D3842" s="6"/>
    </row>
    <row r="3843" ht="15">
      <c r="D3843" s="6"/>
    </row>
    <row r="3844" ht="15">
      <c r="D3844" s="6"/>
    </row>
    <row r="3845" ht="15">
      <c r="D3845" s="6"/>
    </row>
    <row r="3846" ht="15">
      <c r="D3846" s="6"/>
    </row>
    <row r="3847" ht="15">
      <c r="D3847" s="6"/>
    </row>
    <row r="3848" ht="15">
      <c r="D3848" s="6"/>
    </row>
    <row r="3849" ht="15">
      <c r="D3849" s="6"/>
    </row>
    <row r="3850" ht="15">
      <c r="D3850" s="6"/>
    </row>
    <row r="3851" ht="15">
      <c r="D3851" s="6"/>
    </row>
    <row r="3852" ht="15">
      <c r="D3852" s="6"/>
    </row>
    <row r="3853" ht="15">
      <c r="D3853" s="6"/>
    </row>
    <row r="3854" ht="15">
      <c r="D3854" s="6"/>
    </row>
    <row r="3855" ht="15">
      <c r="D3855" s="6"/>
    </row>
    <row r="3856" ht="15">
      <c r="D3856" s="6"/>
    </row>
    <row r="3857" ht="15">
      <c r="D3857" s="6"/>
    </row>
    <row r="3858" ht="15">
      <c r="D3858" s="6"/>
    </row>
    <row r="3859" ht="15">
      <c r="D3859" s="6"/>
    </row>
    <row r="3860" ht="15">
      <c r="D3860" s="6"/>
    </row>
    <row r="3861" ht="15">
      <c r="D3861" s="6"/>
    </row>
    <row r="3862" ht="15">
      <c r="D3862" s="6"/>
    </row>
    <row r="3863" ht="15">
      <c r="D3863" s="6"/>
    </row>
    <row r="3864" ht="15">
      <c r="D3864" s="6"/>
    </row>
    <row r="3865" ht="15">
      <c r="D3865" s="6"/>
    </row>
    <row r="3866" ht="15">
      <c r="D3866" s="6"/>
    </row>
    <row r="3867" ht="15">
      <c r="D3867" s="6"/>
    </row>
    <row r="3868" ht="15">
      <c r="D3868" s="6"/>
    </row>
    <row r="3869" ht="15">
      <c r="D3869" s="6"/>
    </row>
    <row r="3870" ht="15">
      <c r="D3870" s="6"/>
    </row>
    <row r="3871" ht="15">
      <c r="D3871" s="6"/>
    </row>
    <row r="3872" ht="15">
      <c r="D3872" s="6"/>
    </row>
    <row r="3873" ht="15">
      <c r="D3873" s="6"/>
    </row>
    <row r="3874" ht="15">
      <c r="D3874" s="6"/>
    </row>
    <row r="3875" ht="15">
      <c r="D3875" s="6"/>
    </row>
    <row r="3876" ht="15">
      <c r="D3876" s="6"/>
    </row>
    <row r="3877" ht="15">
      <c r="D3877" s="6"/>
    </row>
    <row r="3878" ht="15">
      <c r="D3878" s="6"/>
    </row>
    <row r="3879" ht="15">
      <c r="D3879" s="6"/>
    </row>
    <row r="3880" ht="15">
      <c r="D3880" s="6"/>
    </row>
    <row r="3881" ht="15">
      <c r="D3881" s="6"/>
    </row>
    <row r="3882" ht="15">
      <c r="D3882" s="6"/>
    </row>
    <row r="3883" ht="15">
      <c r="D3883" s="6"/>
    </row>
    <row r="3884" ht="15">
      <c r="D3884" s="6"/>
    </row>
    <row r="3885" ht="15">
      <c r="D3885" s="6"/>
    </row>
    <row r="3886" ht="15">
      <c r="D3886" s="6"/>
    </row>
    <row r="3887" ht="15">
      <c r="D3887" s="6"/>
    </row>
    <row r="3888" ht="15">
      <c r="D3888" s="6"/>
    </row>
    <row r="3889" ht="15">
      <c r="D3889" s="6"/>
    </row>
    <row r="3890" ht="15">
      <c r="D3890" s="6"/>
    </row>
    <row r="3891" ht="15">
      <c r="D3891" s="6"/>
    </row>
    <row r="3892" ht="15">
      <c r="D3892" s="6"/>
    </row>
    <row r="3893" ht="15">
      <c r="D3893" s="6"/>
    </row>
    <row r="3894" ht="15">
      <c r="D3894" s="6"/>
    </row>
    <row r="3895" ht="15">
      <c r="D3895" s="6"/>
    </row>
    <row r="3896" ht="15">
      <c r="D3896" s="6"/>
    </row>
    <row r="3897" ht="15">
      <c r="D3897" s="6"/>
    </row>
    <row r="3898" ht="15">
      <c r="D3898" s="6"/>
    </row>
    <row r="3899" ht="15">
      <c r="D3899" s="6"/>
    </row>
    <row r="3900" ht="15">
      <c r="D3900" s="6"/>
    </row>
    <row r="3901" ht="15">
      <c r="D3901" s="6"/>
    </row>
    <row r="3902" ht="15">
      <c r="D3902" s="6"/>
    </row>
    <row r="3903" ht="15">
      <c r="D3903" s="6"/>
    </row>
    <row r="3904" ht="15">
      <c r="D3904" s="6"/>
    </row>
    <row r="3905" ht="15">
      <c r="D3905" s="6"/>
    </row>
    <row r="3906" ht="15">
      <c r="D3906" s="6"/>
    </row>
    <row r="3907" ht="15">
      <c r="D3907" s="6"/>
    </row>
    <row r="3908" ht="15">
      <c r="D3908" s="6"/>
    </row>
    <row r="3909" ht="15">
      <c r="D3909" s="6"/>
    </row>
    <row r="3910" ht="15">
      <c r="D3910" s="6"/>
    </row>
    <row r="3911" ht="15">
      <c r="D3911" s="6"/>
    </row>
    <row r="3912" ht="15">
      <c r="D3912" s="6"/>
    </row>
    <row r="3913" ht="15">
      <c r="D3913" s="6"/>
    </row>
    <row r="3914" ht="15">
      <c r="D3914" s="6"/>
    </row>
    <row r="3915" ht="15">
      <c r="D3915" s="6"/>
    </row>
    <row r="3916" ht="15">
      <c r="D3916" s="6"/>
    </row>
    <row r="3917" ht="15">
      <c r="D3917" s="6"/>
    </row>
    <row r="3918" ht="15">
      <c r="D3918" s="6"/>
    </row>
    <row r="3919" ht="15">
      <c r="D3919" s="6"/>
    </row>
    <row r="3920" ht="15">
      <c r="D3920" s="6"/>
    </row>
    <row r="3921" ht="15">
      <c r="D3921" s="6"/>
    </row>
    <row r="3922" ht="15">
      <c r="D3922" s="6"/>
    </row>
    <row r="3923" ht="15">
      <c r="D3923" s="6"/>
    </row>
    <row r="3924" ht="15">
      <c r="D3924" s="6"/>
    </row>
    <row r="3925" ht="15">
      <c r="D3925" s="6"/>
    </row>
    <row r="3926" ht="15">
      <c r="D3926" s="6"/>
    </row>
    <row r="3927" ht="15">
      <c r="D3927" s="6"/>
    </row>
    <row r="3928" ht="15">
      <c r="D3928" s="6"/>
    </row>
    <row r="3929" ht="15">
      <c r="D3929" s="6"/>
    </row>
    <row r="3930" ht="15">
      <c r="D3930" s="6"/>
    </row>
    <row r="3931" ht="15">
      <c r="D3931" s="6"/>
    </row>
    <row r="3932" ht="15">
      <c r="D3932" s="6"/>
    </row>
    <row r="3933" ht="15">
      <c r="D3933" s="6"/>
    </row>
    <row r="3934" ht="15">
      <c r="D3934" s="6"/>
    </row>
    <row r="3935" ht="15">
      <c r="D3935" s="6"/>
    </row>
    <row r="3936" ht="15">
      <c r="D3936" s="6"/>
    </row>
    <row r="3937" ht="15">
      <c r="D3937" s="6"/>
    </row>
    <row r="3938" ht="15">
      <c r="D3938" s="6"/>
    </row>
    <row r="3939" ht="15">
      <c r="D3939" s="6"/>
    </row>
    <row r="3940" ht="15">
      <c r="D3940" s="6"/>
    </row>
    <row r="3941" ht="15">
      <c r="D3941" s="6"/>
    </row>
    <row r="3942" ht="15">
      <c r="D3942" s="6"/>
    </row>
    <row r="3943" ht="15">
      <c r="D3943" s="6"/>
    </row>
    <row r="3944" ht="15">
      <c r="D3944" s="6"/>
    </row>
    <row r="3945" ht="15">
      <c r="D3945" s="6"/>
    </row>
    <row r="3946" ht="15">
      <c r="D3946" s="6"/>
    </row>
    <row r="3947" ht="15">
      <c r="D3947" s="6"/>
    </row>
    <row r="3948" ht="15">
      <c r="D3948" s="6"/>
    </row>
    <row r="3949" ht="15">
      <c r="D3949" s="6"/>
    </row>
    <row r="3950" ht="15">
      <c r="D3950" s="6"/>
    </row>
    <row r="3951" ht="15">
      <c r="D3951" s="6"/>
    </row>
    <row r="3952" ht="15">
      <c r="D3952" s="6"/>
    </row>
    <row r="3953" ht="15">
      <c r="D3953" s="6"/>
    </row>
    <row r="3954" ht="15">
      <c r="D3954" s="6"/>
    </row>
    <row r="3955" ht="15">
      <c r="D3955" s="6"/>
    </row>
    <row r="3956" ht="15">
      <c r="D3956" s="6"/>
    </row>
    <row r="3957" ht="15">
      <c r="D3957" s="6"/>
    </row>
    <row r="3958" ht="15">
      <c r="D3958" s="6"/>
    </row>
    <row r="3959" ht="15">
      <c r="D3959" s="6"/>
    </row>
    <row r="3960" ht="15">
      <c r="D3960" s="6"/>
    </row>
    <row r="3961" ht="15">
      <c r="D3961" s="6"/>
    </row>
    <row r="3962" ht="15">
      <c r="D3962" s="6"/>
    </row>
    <row r="3963" ht="15">
      <c r="D3963" s="6"/>
    </row>
    <row r="3964" ht="15">
      <c r="D3964" s="6"/>
    </row>
    <row r="3965" ht="15">
      <c r="D3965" s="6"/>
    </row>
    <row r="3966" ht="15">
      <c r="D3966" s="6"/>
    </row>
    <row r="3967" ht="15">
      <c r="D3967" s="6"/>
    </row>
    <row r="3968" ht="15">
      <c r="D3968" s="6"/>
    </row>
    <row r="3969" ht="15">
      <c r="D3969" s="6"/>
    </row>
    <row r="3970" ht="15">
      <c r="D3970" s="6"/>
    </row>
    <row r="3971" ht="15">
      <c r="D3971" s="6"/>
    </row>
    <row r="3972" ht="15">
      <c r="D3972" s="6"/>
    </row>
    <row r="3973" ht="15">
      <c r="D3973" s="6"/>
    </row>
    <row r="3974" ht="15">
      <c r="D3974" s="6"/>
    </row>
    <row r="3975" ht="15">
      <c r="D3975" s="6"/>
    </row>
    <row r="3976" ht="15">
      <c r="D3976" s="6"/>
    </row>
    <row r="3977" ht="15">
      <c r="D3977" s="6"/>
    </row>
    <row r="3978" ht="15">
      <c r="D3978" s="6"/>
    </row>
    <row r="3979" ht="15">
      <c r="D3979" s="6"/>
    </row>
    <row r="3980" ht="15">
      <c r="D3980" s="6"/>
    </row>
    <row r="3981" ht="15">
      <c r="D3981" s="6"/>
    </row>
    <row r="3982" ht="15">
      <c r="D3982" s="6"/>
    </row>
    <row r="3983" ht="15">
      <c r="D3983" s="6"/>
    </row>
    <row r="3984" ht="15">
      <c r="D3984" s="6"/>
    </row>
    <row r="3985" ht="15">
      <c r="D3985" s="6"/>
    </row>
    <row r="3986" ht="15">
      <c r="D3986" s="6"/>
    </row>
    <row r="3987" ht="15">
      <c r="D3987" s="6"/>
    </row>
    <row r="3988" ht="15">
      <c r="D3988" s="6"/>
    </row>
    <row r="3989" ht="15">
      <c r="D3989" s="6"/>
    </row>
    <row r="3990" ht="15">
      <c r="D3990" s="6"/>
    </row>
    <row r="3991" ht="15">
      <c r="D3991" s="6"/>
    </row>
    <row r="3992" ht="15">
      <c r="D3992" s="6"/>
    </row>
    <row r="3993" ht="15">
      <c r="D3993" s="6"/>
    </row>
    <row r="3994" ht="15">
      <c r="D3994" s="6"/>
    </row>
    <row r="3995" ht="15">
      <c r="D3995" s="6"/>
    </row>
    <row r="3996" ht="15">
      <c r="D3996" s="6"/>
    </row>
    <row r="3997" ht="15">
      <c r="D3997" s="6"/>
    </row>
    <row r="3998" ht="15">
      <c r="D3998" s="6"/>
    </row>
    <row r="3999" ht="15">
      <c r="D3999" s="6"/>
    </row>
    <row r="4000" ht="15">
      <c r="D4000" s="6"/>
    </row>
    <row r="4001" ht="15">
      <c r="D4001" s="6"/>
    </row>
    <row r="4002" ht="15">
      <c r="D4002" s="6"/>
    </row>
    <row r="4003" ht="15">
      <c r="D4003" s="6"/>
    </row>
    <row r="4004" ht="15">
      <c r="D4004" s="6"/>
    </row>
    <row r="4005" ht="15">
      <c r="D4005" s="6"/>
    </row>
    <row r="4006" ht="15">
      <c r="D4006" s="6"/>
    </row>
    <row r="4007" ht="15">
      <c r="D4007" s="6"/>
    </row>
    <row r="4008" ht="15">
      <c r="D4008" s="6"/>
    </row>
    <row r="4009" ht="15">
      <c r="D4009" s="6"/>
    </row>
    <row r="4010" ht="15">
      <c r="D4010" s="6"/>
    </row>
    <row r="4011" ht="15">
      <c r="D4011" s="6"/>
    </row>
    <row r="4012" ht="15">
      <c r="D4012" s="6"/>
    </row>
    <row r="4013" ht="15">
      <c r="D4013" s="6"/>
    </row>
    <row r="4014" ht="15">
      <c r="D4014" s="6"/>
    </row>
    <row r="4015" ht="15">
      <c r="D4015" s="6"/>
    </row>
    <row r="4016" ht="15">
      <c r="D4016" s="6"/>
    </row>
    <row r="4017" ht="15">
      <c r="D4017" s="6"/>
    </row>
    <row r="4018" ht="15">
      <c r="D4018" s="6"/>
    </row>
    <row r="4019" ht="15">
      <c r="D4019" s="6"/>
    </row>
    <row r="4020" ht="15">
      <c r="D4020" s="6"/>
    </row>
    <row r="4021" ht="15">
      <c r="D4021" s="6"/>
    </row>
    <row r="4022" ht="15">
      <c r="D4022" s="6"/>
    </row>
    <row r="4023" ht="15">
      <c r="D4023" s="6"/>
    </row>
    <row r="4024" ht="15">
      <c r="D4024" s="6"/>
    </row>
    <row r="4025" ht="15">
      <c r="D4025" s="6"/>
    </row>
    <row r="4026" ht="15">
      <c r="D4026" s="6"/>
    </row>
    <row r="4027" ht="15">
      <c r="D4027" s="6"/>
    </row>
    <row r="4028" ht="15">
      <c r="D4028" s="6"/>
    </row>
    <row r="4029" ht="15">
      <c r="D4029" s="6"/>
    </row>
    <row r="4030" ht="15">
      <c r="D4030" s="6"/>
    </row>
    <row r="4031" ht="15">
      <c r="D4031" s="6"/>
    </row>
    <row r="4032" ht="15">
      <c r="D4032" s="6"/>
    </row>
    <row r="4033" ht="15">
      <c r="D4033" s="6"/>
    </row>
    <row r="4034" ht="15">
      <c r="D4034" s="6"/>
    </row>
    <row r="4035" ht="15">
      <c r="D4035" s="6"/>
    </row>
    <row r="4036" ht="15">
      <c r="D4036" s="6"/>
    </row>
    <row r="4037" ht="15">
      <c r="D4037" s="6"/>
    </row>
    <row r="4038" ht="15">
      <c r="D4038" s="6"/>
    </row>
    <row r="4039" ht="15">
      <c r="D4039" s="6"/>
    </row>
    <row r="4040" ht="15">
      <c r="D4040" s="6"/>
    </row>
    <row r="4041" ht="15">
      <c r="D4041" s="6"/>
    </row>
    <row r="4042" ht="15">
      <c r="D4042" s="6"/>
    </row>
    <row r="4043" ht="15">
      <c r="D4043" s="6"/>
    </row>
    <row r="4044" ht="15">
      <c r="D4044" s="6"/>
    </row>
    <row r="4045" ht="15">
      <c r="D4045" s="6"/>
    </row>
    <row r="4046" ht="15">
      <c r="D4046" s="6"/>
    </row>
    <row r="4047" ht="15">
      <c r="D4047" s="6"/>
    </row>
    <row r="4048" ht="15">
      <c r="D4048" s="6"/>
    </row>
    <row r="4049" ht="15">
      <c r="D4049" s="6"/>
    </row>
    <row r="4050" ht="15">
      <c r="D4050" s="6"/>
    </row>
    <row r="4051" ht="15">
      <c r="D4051" s="6"/>
    </row>
    <row r="4052" ht="15">
      <c r="D4052" s="6"/>
    </row>
    <row r="4053" ht="15">
      <c r="D4053" s="6"/>
    </row>
    <row r="4054" ht="15">
      <c r="D4054" s="6"/>
    </row>
    <row r="4055" ht="15">
      <c r="D4055" s="6"/>
    </row>
    <row r="4056" ht="15">
      <c r="D4056" s="6"/>
    </row>
    <row r="4057" ht="15">
      <c r="D4057" s="6"/>
    </row>
    <row r="4058" ht="15">
      <c r="D4058" s="6"/>
    </row>
    <row r="4059" ht="15">
      <c r="D4059" s="6"/>
    </row>
    <row r="4060" ht="15">
      <c r="D4060" s="6"/>
    </row>
    <row r="4061" ht="15">
      <c r="D4061" s="6"/>
    </row>
    <row r="4062" ht="15">
      <c r="D4062" s="6"/>
    </row>
    <row r="4063" ht="15">
      <c r="D4063" s="6"/>
    </row>
    <row r="4064" ht="15">
      <c r="D4064" s="6"/>
    </row>
    <row r="4065" ht="15">
      <c r="D4065" s="6"/>
    </row>
    <row r="4066" ht="15">
      <c r="D4066" s="6"/>
    </row>
    <row r="4067" ht="15">
      <c r="D4067" s="6"/>
    </row>
    <row r="4068" ht="15">
      <c r="D4068" s="6"/>
    </row>
    <row r="4069" ht="15">
      <c r="D4069" s="6"/>
    </row>
    <row r="4070" ht="15">
      <c r="D4070" s="6"/>
    </row>
    <row r="4071" ht="15">
      <c r="D4071" s="6"/>
    </row>
    <row r="4072" ht="15">
      <c r="D4072" s="6"/>
    </row>
    <row r="4073" ht="15">
      <c r="D4073" s="6"/>
    </row>
    <row r="4074" ht="15">
      <c r="D4074" s="6"/>
    </row>
    <row r="4075" ht="15">
      <c r="D4075" s="6"/>
    </row>
    <row r="4076" ht="15">
      <c r="D4076" s="6"/>
    </row>
    <row r="4077" ht="15">
      <c r="D4077" s="6"/>
    </row>
    <row r="4078" ht="15">
      <c r="D4078" s="6"/>
    </row>
    <row r="4079" ht="15">
      <c r="D4079" s="6"/>
    </row>
    <row r="4080" ht="15">
      <c r="D4080" s="6"/>
    </row>
    <row r="4081" ht="15">
      <c r="D4081" s="6"/>
    </row>
    <row r="4082" ht="15">
      <c r="D4082" s="6"/>
    </row>
    <row r="4083" ht="15">
      <c r="D4083" s="6"/>
    </row>
    <row r="4084" ht="15">
      <c r="D4084" s="6"/>
    </row>
    <row r="4085" ht="15">
      <c r="D4085" s="6"/>
    </row>
    <row r="4086" ht="15">
      <c r="D4086" s="6"/>
    </row>
    <row r="4087" ht="15">
      <c r="D4087" s="6"/>
    </row>
    <row r="4088" ht="15">
      <c r="D4088" s="6"/>
    </row>
    <row r="4089" ht="15">
      <c r="D4089" s="6"/>
    </row>
    <row r="4090" ht="15">
      <c r="D4090" s="6"/>
    </row>
    <row r="4091" ht="15">
      <c r="D4091" s="6"/>
    </row>
    <row r="4092" ht="15">
      <c r="D4092" s="6"/>
    </row>
    <row r="4093" ht="15">
      <c r="D4093" s="6"/>
    </row>
    <row r="4094" ht="15">
      <c r="D4094" s="6"/>
    </row>
    <row r="4095" ht="15">
      <c r="D4095" s="6"/>
    </row>
    <row r="4096" ht="15">
      <c r="D4096" s="6"/>
    </row>
    <row r="4097" ht="15">
      <c r="D4097" s="6"/>
    </row>
    <row r="4098" ht="15">
      <c r="D4098" s="6"/>
    </row>
    <row r="4099" ht="15">
      <c r="D4099" s="6"/>
    </row>
    <row r="4100" ht="15">
      <c r="D4100" s="6"/>
    </row>
    <row r="4101" ht="15">
      <c r="D4101" s="6"/>
    </row>
    <row r="4102" ht="15">
      <c r="D4102" s="6"/>
    </row>
    <row r="4103" ht="15">
      <c r="D4103" s="6"/>
    </row>
    <row r="4104" ht="15">
      <c r="D4104" s="6"/>
    </row>
    <row r="4105" ht="15">
      <c r="D4105" s="6"/>
    </row>
    <row r="4106" ht="15">
      <c r="D4106" s="6"/>
    </row>
    <row r="4107" ht="15">
      <c r="D4107" s="6"/>
    </row>
    <row r="4108" ht="15">
      <c r="D4108" s="6"/>
    </row>
    <row r="4109" ht="15">
      <c r="D4109" s="6"/>
    </row>
    <row r="4110" ht="15">
      <c r="D4110" s="6"/>
    </row>
    <row r="4111" ht="15">
      <c r="D4111" s="6"/>
    </row>
    <row r="4112" ht="15">
      <c r="D4112" s="6"/>
    </row>
    <row r="4113" ht="15">
      <c r="D4113" s="6"/>
    </row>
    <row r="4114" ht="15">
      <c r="D4114" s="6"/>
    </row>
    <row r="4115" ht="15">
      <c r="D4115" s="6"/>
    </row>
    <row r="4116" ht="15">
      <c r="D4116" s="6"/>
    </row>
    <row r="4117" ht="15">
      <c r="D4117" s="6"/>
    </row>
    <row r="4118" ht="15">
      <c r="D4118" s="6"/>
    </row>
    <row r="4119" ht="15">
      <c r="D4119" s="6"/>
    </row>
    <row r="4120" ht="15">
      <c r="D4120" s="6"/>
    </row>
    <row r="4121" ht="15">
      <c r="D4121" s="6"/>
    </row>
    <row r="4122" ht="15">
      <c r="D4122" s="6"/>
    </row>
    <row r="4123" ht="15">
      <c r="D4123" s="6"/>
    </row>
    <row r="4124" ht="15">
      <c r="D4124" s="6"/>
    </row>
    <row r="4125" ht="15">
      <c r="D4125" s="6"/>
    </row>
    <row r="4126" ht="15">
      <c r="D4126" s="6"/>
    </row>
    <row r="4127" ht="15">
      <c r="D4127" s="6"/>
    </row>
    <row r="4128" ht="15">
      <c r="D4128" s="6"/>
    </row>
    <row r="4129" ht="15">
      <c r="D4129" s="6"/>
    </row>
    <row r="4130" ht="15">
      <c r="D4130" s="6"/>
    </row>
    <row r="4131" ht="15">
      <c r="D4131" s="6"/>
    </row>
    <row r="4132" ht="15">
      <c r="D4132" s="6"/>
    </row>
    <row r="4133" ht="15">
      <c r="D4133" s="6"/>
    </row>
    <row r="4134" ht="15">
      <c r="D4134" s="6"/>
    </row>
    <row r="4135" ht="15">
      <c r="D4135" s="6"/>
    </row>
    <row r="4136" ht="15">
      <c r="D4136" s="6"/>
    </row>
    <row r="4137" ht="15">
      <c r="D4137" s="6"/>
    </row>
    <row r="4138" ht="15">
      <c r="D4138" s="6"/>
    </row>
    <row r="4139" ht="15">
      <c r="D4139" s="6"/>
    </row>
    <row r="4140" ht="15">
      <c r="D4140" s="6"/>
    </row>
    <row r="4141" ht="15">
      <c r="D4141" s="6"/>
    </row>
    <row r="4142" ht="15">
      <c r="D4142" s="6"/>
    </row>
    <row r="4143" ht="15">
      <c r="D4143" s="6"/>
    </row>
    <row r="4144" ht="15">
      <c r="D4144" s="6"/>
    </row>
    <row r="4145" ht="15">
      <c r="D4145" s="6"/>
    </row>
    <row r="4146" ht="15">
      <c r="D4146" s="6"/>
    </row>
    <row r="4147" ht="15">
      <c r="D4147" s="6"/>
    </row>
    <row r="4148" ht="15">
      <c r="D4148" s="6"/>
    </row>
    <row r="4149" ht="15">
      <c r="D4149" s="6"/>
    </row>
    <row r="4150" ht="15">
      <c r="D4150" s="6"/>
    </row>
    <row r="4151" ht="15">
      <c r="D4151" s="6"/>
    </row>
    <row r="4152" ht="15">
      <c r="D4152" s="6"/>
    </row>
    <row r="4153" ht="15">
      <c r="D4153" s="6"/>
    </row>
    <row r="4154" ht="15">
      <c r="D4154" s="6"/>
    </row>
    <row r="4155" ht="15">
      <c r="D4155" s="6"/>
    </row>
    <row r="4156" ht="15">
      <c r="D4156" s="6"/>
    </row>
    <row r="4157" ht="15">
      <c r="D4157" s="6"/>
    </row>
    <row r="4158" ht="15">
      <c r="D4158" s="6"/>
    </row>
    <row r="4159" ht="15">
      <c r="D4159" s="6"/>
    </row>
    <row r="4160" ht="15">
      <c r="D4160" s="6"/>
    </row>
    <row r="4161" ht="15">
      <c r="D4161" s="6"/>
    </row>
    <row r="4162" ht="15">
      <c r="D4162" s="6"/>
    </row>
    <row r="4163" ht="15">
      <c r="D4163" s="6"/>
    </row>
    <row r="4164" ht="15">
      <c r="D4164" s="6"/>
    </row>
    <row r="4165" ht="15">
      <c r="D4165" s="6"/>
    </row>
    <row r="4166" ht="15">
      <c r="D4166" s="6"/>
    </row>
    <row r="4167" ht="15">
      <c r="D4167" s="6"/>
    </row>
    <row r="4168" ht="15">
      <c r="D4168" s="6"/>
    </row>
    <row r="4169" ht="15">
      <c r="D4169" s="6"/>
    </row>
    <row r="4170" ht="15">
      <c r="D4170" s="6"/>
    </row>
    <row r="4171" ht="15">
      <c r="D4171" s="6"/>
    </row>
    <row r="4172" ht="15">
      <c r="D4172" s="6"/>
    </row>
    <row r="4173" ht="15">
      <c r="D4173" s="6"/>
    </row>
    <row r="4174" ht="15">
      <c r="D4174" s="6"/>
    </row>
    <row r="4175" ht="15">
      <c r="D4175" s="6"/>
    </row>
    <row r="4176" ht="15">
      <c r="D4176" s="6"/>
    </row>
    <row r="4177" ht="15">
      <c r="D4177" s="6"/>
    </row>
    <row r="4178" ht="15">
      <c r="D4178" s="6"/>
    </row>
    <row r="4179" ht="15">
      <c r="D4179" s="6"/>
    </row>
    <row r="4180" ht="15">
      <c r="D4180" s="6"/>
    </row>
    <row r="4181" ht="15">
      <c r="D4181" s="6"/>
    </row>
    <row r="4182" ht="15">
      <c r="D4182" s="6"/>
    </row>
    <row r="4183" ht="15">
      <c r="D4183" s="6"/>
    </row>
    <row r="4184" ht="15">
      <c r="D4184" s="6"/>
    </row>
    <row r="4185" ht="15">
      <c r="D4185" s="6"/>
    </row>
    <row r="4186" ht="15">
      <c r="D4186" s="6"/>
    </row>
    <row r="4187" ht="15">
      <c r="D4187" s="6"/>
    </row>
    <row r="4188" ht="15">
      <c r="D4188" s="6"/>
    </row>
    <row r="4189" ht="15">
      <c r="D4189" s="6"/>
    </row>
    <row r="4190" ht="15">
      <c r="D4190" s="6"/>
    </row>
    <row r="4191" ht="15">
      <c r="D4191" s="6"/>
    </row>
    <row r="4192" ht="15">
      <c r="D4192" s="6"/>
    </row>
    <row r="4193" ht="15">
      <c r="D4193" s="6"/>
    </row>
    <row r="4194" ht="15">
      <c r="D4194" s="6"/>
    </row>
    <row r="4195" ht="15">
      <c r="D4195" s="6"/>
    </row>
    <row r="4196" ht="15">
      <c r="D4196" s="6"/>
    </row>
    <row r="4197" ht="15">
      <c r="D4197" s="6"/>
    </row>
    <row r="4198" ht="15">
      <c r="D4198" s="6"/>
    </row>
    <row r="4199" ht="15">
      <c r="D4199" s="6"/>
    </row>
    <row r="4200" ht="15">
      <c r="D4200" s="6"/>
    </row>
    <row r="4201" ht="15">
      <c r="D4201" s="6"/>
    </row>
    <row r="4202" ht="15">
      <c r="D4202" s="6"/>
    </row>
    <row r="4203" ht="15">
      <c r="D4203" s="6"/>
    </row>
    <row r="4204" ht="15">
      <c r="D4204" s="6"/>
    </row>
    <row r="4205" ht="15">
      <c r="D4205" s="6"/>
    </row>
    <row r="4206" ht="15">
      <c r="D4206" s="6"/>
    </row>
    <row r="4207" ht="15">
      <c r="D4207" s="6"/>
    </row>
    <row r="4208" ht="15">
      <c r="D4208" s="6"/>
    </row>
    <row r="4209" ht="15">
      <c r="D4209" s="6"/>
    </row>
    <row r="4210" ht="15">
      <c r="D4210" s="6"/>
    </row>
    <row r="4211" ht="15">
      <c r="D4211" s="6"/>
    </row>
    <row r="4212" ht="15">
      <c r="D4212" s="6"/>
    </row>
    <row r="4213" ht="15">
      <c r="D4213" s="6"/>
    </row>
    <row r="4214" ht="15">
      <c r="D4214" s="6"/>
    </row>
    <row r="4215" ht="15">
      <c r="D4215" s="6"/>
    </row>
    <row r="4216" ht="15">
      <c r="D4216" s="6"/>
    </row>
    <row r="4217" ht="15">
      <c r="D4217" s="6"/>
    </row>
    <row r="4218" ht="15">
      <c r="D4218" s="6"/>
    </row>
    <row r="4219" ht="15">
      <c r="D4219" s="6"/>
    </row>
    <row r="4220" ht="15">
      <c r="D4220" s="6"/>
    </row>
    <row r="4221" ht="15">
      <c r="D4221" s="6"/>
    </row>
    <row r="4222" ht="15">
      <c r="D4222" s="6"/>
    </row>
    <row r="4223" ht="15">
      <c r="D4223" s="6"/>
    </row>
    <row r="4224" ht="15">
      <c r="D4224" s="6"/>
    </row>
    <row r="4225" ht="15">
      <c r="D4225" s="6"/>
    </row>
    <row r="4226" ht="15">
      <c r="D4226" s="6"/>
    </row>
    <row r="4227" ht="15">
      <c r="D4227" s="6"/>
    </row>
    <row r="4228" ht="15">
      <c r="D4228" s="6"/>
    </row>
    <row r="4229" ht="15">
      <c r="D4229" s="6"/>
    </row>
    <row r="4230" ht="15">
      <c r="D4230" s="6"/>
    </row>
    <row r="4231" ht="15">
      <c r="D4231" s="6"/>
    </row>
    <row r="4232" ht="15">
      <c r="D4232" s="6"/>
    </row>
    <row r="4233" ht="15">
      <c r="D4233" s="6"/>
    </row>
    <row r="4234" ht="15">
      <c r="D4234" s="6"/>
    </row>
    <row r="4235" ht="15">
      <c r="D4235" s="6"/>
    </row>
    <row r="4236" ht="15">
      <c r="D4236" s="6"/>
    </row>
    <row r="4237" ht="15">
      <c r="D4237" s="6"/>
    </row>
    <row r="4238" ht="15">
      <c r="D4238" s="6"/>
    </row>
    <row r="4239" ht="15">
      <c r="D4239" s="6"/>
    </row>
    <row r="4240" ht="15">
      <c r="D4240" s="6"/>
    </row>
    <row r="4241" ht="15">
      <c r="D4241" s="6"/>
    </row>
    <row r="4242" ht="15">
      <c r="D4242" s="6"/>
    </row>
    <row r="4243" ht="15">
      <c r="D4243" s="6"/>
    </row>
    <row r="4244" ht="15">
      <c r="D4244" s="6"/>
    </row>
    <row r="4245" ht="15">
      <c r="D4245" s="6"/>
    </row>
    <row r="4246" ht="15">
      <c r="D4246" s="6"/>
    </row>
    <row r="4247" ht="15">
      <c r="D4247" s="6"/>
    </row>
    <row r="4248" ht="15">
      <c r="D4248" s="6"/>
    </row>
    <row r="4249" ht="15">
      <c r="D4249" s="6"/>
    </row>
    <row r="4250" ht="15">
      <c r="D4250" s="6"/>
    </row>
    <row r="4251" ht="15">
      <c r="D4251" s="6"/>
    </row>
    <row r="4252" ht="15">
      <c r="D4252" s="6"/>
    </row>
    <row r="4253" ht="15">
      <c r="D4253" s="6"/>
    </row>
    <row r="4254" ht="15">
      <c r="D4254" s="6"/>
    </row>
    <row r="4255" ht="15">
      <c r="D4255" s="6"/>
    </row>
    <row r="4256" ht="15">
      <c r="D4256" s="6"/>
    </row>
    <row r="4257" ht="15">
      <c r="D4257" s="6"/>
    </row>
    <row r="4258" ht="15">
      <c r="D4258" s="6"/>
    </row>
    <row r="4259" ht="15">
      <c r="D4259" s="6"/>
    </row>
    <row r="4260" ht="15">
      <c r="D4260" s="6"/>
    </row>
    <row r="4261" ht="15">
      <c r="D4261" s="6"/>
    </row>
    <row r="4262" ht="15">
      <c r="D4262" s="6"/>
    </row>
    <row r="4263" ht="15">
      <c r="D4263" s="6"/>
    </row>
    <row r="4264" ht="15">
      <c r="D4264" s="6"/>
    </row>
    <row r="4265" ht="15">
      <c r="D4265" s="6"/>
    </row>
    <row r="4266" ht="15">
      <c r="D4266" s="6"/>
    </row>
    <row r="4267" ht="15">
      <c r="D4267" s="6"/>
    </row>
    <row r="4268" ht="15">
      <c r="D4268" s="6"/>
    </row>
    <row r="4269" ht="15">
      <c r="D4269" s="6"/>
    </row>
    <row r="4270" ht="15">
      <c r="D4270" s="6"/>
    </row>
    <row r="4271" ht="15">
      <c r="D4271" s="6"/>
    </row>
    <row r="4272" ht="15">
      <c r="D4272" s="6"/>
    </row>
    <row r="4273" ht="15">
      <c r="D4273" s="6"/>
    </row>
    <row r="4274" ht="15">
      <c r="D4274" s="6"/>
    </row>
    <row r="4275" ht="15">
      <c r="D4275" s="6"/>
    </row>
    <row r="4276" ht="15">
      <c r="D4276" s="6"/>
    </row>
    <row r="4277" ht="15">
      <c r="D4277" s="6"/>
    </row>
    <row r="4278" ht="15">
      <c r="D4278" s="6"/>
    </row>
    <row r="4279" ht="15">
      <c r="D4279" s="6"/>
    </row>
    <row r="4280" ht="15">
      <c r="D4280" s="6"/>
    </row>
    <row r="4281" ht="15">
      <c r="D4281" s="6"/>
    </row>
    <row r="4282" ht="15">
      <c r="D4282" s="6"/>
    </row>
    <row r="4283" ht="15">
      <c r="D4283" s="6"/>
    </row>
    <row r="4284" ht="15">
      <c r="D4284" s="6"/>
    </row>
    <row r="4285" ht="15">
      <c r="D4285" s="6"/>
    </row>
    <row r="4286" ht="15">
      <c r="D4286" s="6"/>
    </row>
    <row r="4287" ht="15">
      <c r="D4287" s="6"/>
    </row>
    <row r="4288" ht="15">
      <c r="D4288" s="6"/>
    </row>
    <row r="4289" ht="15">
      <c r="D4289" s="6"/>
    </row>
    <row r="4290" ht="15">
      <c r="D4290" s="6"/>
    </row>
    <row r="4291" ht="15">
      <c r="D4291" s="6"/>
    </row>
    <row r="4292" ht="15">
      <c r="D4292" s="6"/>
    </row>
    <row r="4293" ht="15">
      <c r="D4293" s="6"/>
    </row>
    <row r="4294" ht="15">
      <c r="D4294" s="6"/>
    </row>
    <row r="4295" ht="15">
      <c r="D4295" s="6"/>
    </row>
    <row r="4296" ht="15">
      <c r="D4296" s="6"/>
    </row>
    <row r="4297" ht="15">
      <c r="D4297" s="6"/>
    </row>
    <row r="4298" ht="15">
      <c r="D4298" s="6"/>
    </row>
    <row r="4299" ht="15">
      <c r="D4299" s="6"/>
    </row>
    <row r="4300" ht="15">
      <c r="D4300" s="6"/>
    </row>
    <row r="4301" ht="15">
      <c r="D4301" s="6"/>
    </row>
    <row r="4302" ht="15">
      <c r="D4302" s="6"/>
    </row>
    <row r="4303" ht="15">
      <c r="D4303" s="6"/>
    </row>
    <row r="4304" ht="15">
      <c r="D4304" s="6"/>
    </row>
    <row r="4305" ht="15">
      <c r="D4305" s="6"/>
    </row>
    <row r="4306" ht="15">
      <c r="D4306" s="6"/>
    </row>
    <row r="4307" ht="15">
      <c r="D4307" s="6"/>
    </row>
    <row r="4308" ht="15">
      <c r="D4308" s="6"/>
    </row>
    <row r="4309" ht="15">
      <c r="D4309" s="6"/>
    </row>
    <row r="4310" ht="15">
      <c r="D4310" s="6"/>
    </row>
    <row r="4311" ht="15">
      <c r="D4311" s="6"/>
    </row>
    <row r="4312" ht="15">
      <c r="D4312" s="6"/>
    </row>
    <row r="4313" ht="15">
      <c r="D4313" s="6"/>
    </row>
    <row r="4314" ht="15">
      <c r="D4314" s="6"/>
    </row>
    <row r="4315" ht="15">
      <c r="D4315" s="6"/>
    </row>
    <row r="4316" ht="15">
      <c r="D4316" s="6"/>
    </row>
    <row r="4317" ht="15">
      <c r="D4317" s="6"/>
    </row>
    <row r="4318" ht="15">
      <c r="D4318" s="6"/>
    </row>
    <row r="4319" ht="15">
      <c r="D4319" s="6"/>
    </row>
    <row r="4320" ht="15">
      <c r="D4320" s="6"/>
    </row>
    <row r="4321" ht="15">
      <c r="D4321" s="6"/>
    </row>
    <row r="4322" ht="15">
      <c r="D4322" s="6"/>
    </row>
    <row r="4323" ht="15">
      <c r="D4323" s="6"/>
    </row>
    <row r="4324" ht="15">
      <c r="D4324" s="6"/>
    </row>
    <row r="4325" ht="15">
      <c r="D4325" s="6"/>
    </row>
    <row r="4326" ht="15">
      <c r="D4326" s="6"/>
    </row>
    <row r="4327" ht="15">
      <c r="D4327" s="6"/>
    </row>
    <row r="4328" ht="15">
      <c r="D4328" s="6"/>
    </row>
    <row r="4329" ht="15">
      <c r="D4329" s="6"/>
    </row>
    <row r="4330" ht="15">
      <c r="D4330" s="6"/>
    </row>
    <row r="4331" ht="15">
      <c r="D4331" s="6"/>
    </row>
    <row r="4332" ht="15">
      <c r="D4332" s="6"/>
    </row>
    <row r="4333" ht="15">
      <c r="D4333" s="6"/>
    </row>
    <row r="4334" ht="15">
      <c r="D4334" s="6"/>
    </row>
    <row r="4335" ht="15">
      <c r="D4335" s="6"/>
    </row>
    <row r="4336" ht="15">
      <c r="D4336" s="6"/>
    </row>
    <row r="4337" ht="15">
      <c r="D4337" s="6"/>
    </row>
    <row r="4338" ht="15">
      <c r="D4338" s="6"/>
    </row>
    <row r="4339" ht="15">
      <c r="D4339" s="6"/>
    </row>
    <row r="4340" ht="15">
      <c r="D4340" s="6"/>
    </row>
    <row r="4341" ht="15">
      <c r="D4341" s="6"/>
    </row>
    <row r="4342" ht="15">
      <c r="D4342" s="6"/>
    </row>
    <row r="4343" ht="15">
      <c r="D4343" s="6"/>
    </row>
    <row r="4344" ht="15">
      <c r="D4344" s="6"/>
    </row>
    <row r="4345" ht="15">
      <c r="D4345" s="6"/>
    </row>
    <row r="4346" ht="15">
      <c r="D4346" s="6"/>
    </row>
    <row r="4347" ht="15">
      <c r="D4347" s="6"/>
    </row>
    <row r="4348" ht="15">
      <c r="D4348" s="6"/>
    </row>
    <row r="4349" ht="15">
      <c r="D4349" s="6"/>
    </row>
    <row r="4350" ht="15">
      <c r="D4350" s="6"/>
    </row>
    <row r="4351" ht="15">
      <c r="D4351" s="6"/>
    </row>
    <row r="4352" ht="15">
      <c r="D4352" s="6"/>
    </row>
    <row r="4353" ht="15">
      <c r="D4353" s="6"/>
    </row>
    <row r="4354" ht="15">
      <c r="D4354" s="6"/>
    </row>
    <row r="4355" ht="15">
      <c r="D4355" s="6"/>
    </row>
    <row r="4356" ht="15">
      <c r="D4356" s="6"/>
    </row>
    <row r="4357" ht="15">
      <c r="D4357" s="6"/>
    </row>
    <row r="4358" ht="15">
      <c r="D4358" s="6"/>
    </row>
    <row r="4359" ht="15">
      <c r="D4359" s="6"/>
    </row>
    <row r="4360" ht="15">
      <c r="D4360" s="6"/>
    </row>
    <row r="4361" ht="15">
      <c r="D4361" s="6"/>
    </row>
    <row r="4362" ht="15">
      <c r="D4362" s="6"/>
    </row>
    <row r="4363" ht="15">
      <c r="D4363" s="6"/>
    </row>
    <row r="4364" ht="15">
      <c r="D4364" s="6"/>
    </row>
    <row r="4365" ht="15">
      <c r="D4365" s="6"/>
    </row>
    <row r="4366" ht="15">
      <c r="D4366" s="6"/>
    </row>
    <row r="4367" ht="15">
      <c r="D4367" s="6"/>
    </row>
    <row r="4368" ht="15">
      <c r="D4368" s="6"/>
    </row>
    <row r="4369" ht="15">
      <c r="D4369" s="6"/>
    </row>
    <row r="4370" ht="15">
      <c r="D4370" s="6"/>
    </row>
    <row r="4371" ht="15">
      <c r="D4371" s="6"/>
    </row>
    <row r="4372" ht="15">
      <c r="D4372" s="6"/>
    </row>
    <row r="4373" ht="15">
      <c r="D4373" s="6"/>
    </row>
    <row r="4374" ht="15">
      <c r="D4374" s="6"/>
    </row>
    <row r="4375" ht="15">
      <c r="D4375" s="6"/>
    </row>
    <row r="4376" ht="15">
      <c r="D4376" s="6"/>
    </row>
    <row r="4377" ht="15">
      <c r="D4377" s="6"/>
    </row>
    <row r="4378" ht="15">
      <c r="D4378" s="6"/>
    </row>
    <row r="4379" ht="15">
      <c r="D4379" s="6"/>
    </row>
    <row r="4380" ht="15">
      <c r="D4380" s="6"/>
    </row>
    <row r="4381" ht="15">
      <c r="D4381" s="6"/>
    </row>
    <row r="4382" ht="15">
      <c r="D4382" s="6"/>
    </row>
    <row r="4383" ht="15">
      <c r="D4383" s="6"/>
    </row>
    <row r="4384" ht="15">
      <c r="D4384" s="6"/>
    </row>
    <row r="4385" ht="15">
      <c r="D4385" s="6"/>
    </row>
    <row r="4386" ht="15">
      <c r="D4386" s="6"/>
    </row>
    <row r="4387" ht="15">
      <c r="D4387" s="6"/>
    </row>
    <row r="4388" ht="15">
      <c r="D4388" s="6"/>
    </row>
    <row r="4389" ht="15">
      <c r="D4389" s="6"/>
    </row>
    <row r="4390" ht="15">
      <c r="D4390" s="6"/>
    </row>
    <row r="4391" ht="15">
      <c r="D4391" s="6"/>
    </row>
    <row r="4392" ht="15">
      <c r="D4392" s="6"/>
    </row>
    <row r="4393" ht="15">
      <c r="D4393" s="6"/>
    </row>
    <row r="4394" ht="15">
      <c r="D4394" s="6"/>
    </row>
    <row r="4395" ht="15">
      <c r="D4395" s="6"/>
    </row>
    <row r="4396" ht="15">
      <c r="D4396" s="6"/>
    </row>
    <row r="4397" ht="15">
      <c r="D4397" s="6"/>
    </row>
    <row r="4398" ht="15">
      <c r="D4398" s="6"/>
    </row>
    <row r="4399" ht="15">
      <c r="D4399" s="6"/>
    </row>
    <row r="4400" ht="15">
      <c r="D4400" s="6"/>
    </row>
    <row r="4401" ht="15">
      <c r="D4401" s="6"/>
    </row>
    <row r="4402" ht="15">
      <c r="D4402" s="6"/>
    </row>
    <row r="4403" ht="15">
      <c r="D4403" s="6"/>
    </row>
    <row r="4404" ht="15">
      <c r="D4404" s="6"/>
    </row>
    <row r="4405" ht="15">
      <c r="D4405" s="6"/>
    </row>
    <row r="4406" ht="15">
      <c r="D4406" s="6"/>
    </row>
    <row r="4407" ht="15">
      <c r="D4407" s="6"/>
    </row>
    <row r="4408" ht="15">
      <c r="D4408" s="6"/>
    </row>
    <row r="4409" ht="15">
      <c r="D4409" s="6"/>
    </row>
    <row r="4410" ht="15">
      <c r="D4410" s="6"/>
    </row>
    <row r="4411" ht="15">
      <c r="D4411" s="6"/>
    </row>
    <row r="4412" ht="15">
      <c r="D4412" s="6"/>
    </row>
    <row r="4413" ht="15">
      <c r="D4413" s="6"/>
    </row>
    <row r="4414" ht="15">
      <c r="D4414" s="6"/>
    </row>
    <row r="4415" ht="15">
      <c r="D4415" s="6"/>
    </row>
    <row r="4416" ht="15">
      <c r="D4416" s="6"/>
    </row>
    <row r="4417" ht="15">
      <c r="D4417" s="6"/>
    </row>
    <row r="4418" ht="15">
      <c r="D4418" s="6"/>
    </row>
    <row r="4419" ht="15">
      <c r="D4419" s="6"/>
    </row>
    <row r="4420" ht="15">
      <c r="D4420" s="6"/>
    </row>
    <row r="4421" ht="15">
      <c r="D4421" s="6"/>
    </row>
    <row r="4422" ht="15">
      <c r="D4422" s="6"/>
    </row>
    <row r="4423" ht="15">
      <c r="D4423" s="6"/>
    </row>
    <row r="4424" ht="15">
      <c r="D4424" s="6"/>
    </row>
    <row r="4425" ht="15">
      <c r="D4425" s="6"/>
    </row>
    <row r="4426" ht="15">
      <c r="D4426" s="6"/>
    </row>
    <row r="4427" ht="15">
      <c r="D4427" s="6"/>
    </row>
    <row r="4428" ht="15">
      <c r="D4428" s="6"/>
    </row>
    <row r="4429" ht="15">
      <c r="D4429" s="6"/>
    </row>
    <row r="4430" ht="15">
      <c r="D4430" s="6"/>
    </row>
    <row r="4431" ht="15">
      <c r="D4431" s="6"/>
    </row>
    <row r="4432" ht="15">
      <c r="D4432" s="6"/>
    </row>
    <row r="4433" ht="15">
      <c r="D4433" s="6"/>
    </row>
    <row r="4434" ht="15">
      <c r="D4434" s="6"/>
    </row>
    <row r="4435" ht="15">
      <c r="D4435" s="6"/>
    </row>
    <row r="4436" ht="15">
      <c r="D4436" s="6"/>
    </row>
    <row r="4437" ht="15">
      <c r="D4437" s="6"/>
    </row>
    <row r="4438" ht="15">
      <c r="D4438" s="6"/>
    </row>
    <row r="4439" ht="15">
      <c r="D4439" s="6"/>
    </row>
    <row r="4440" ht="15">
      <c r="D4440" s="6"/>
    </row>
    <row r="4441" ht="15">
      <c r="D4441" s="6"/>
    </row>
    <row r="4442" ht="15">
      <c r="D4442" s="6"/>
    </row>
    <row r="4443" ht="15">
      <c r="D4443" s="6"/>
    </row>
    <row r="4444" ht="15">
      <c r="D4444" s="6"/>
    </row>
    <row r="4445" ht="15">
      <c r="D4445" s="6"/>
    </row>
    <row r="4446" ht="15">
      <c r="D4446" s="6"/>
    </row>
    <row r="4447" ht="15">
      <c r="D4447" s="6"/>
    </row>
    <row r="4448" ht="15">
      <c r="D4448" s="6"/>
    </row>
    <row r="4449" ht="15">
      <c r="D4449" s="6"/>
    </row>
    <row r="4450" ht="15">
      <c r="D4450" s="6"/>
    </row>
    <row r="4451" ht="15">
      <c r="D4451" s="6"/>
    </row>
    <row r="4452" ht="15">
      <c r="D4452" s="6"/>
    </row>
    <row r="4453" ht="15">
      <c r="D4453" s="6"/>
    </row>
    <row r="4454" ht="15">
      <c r="D4454" s="6"/>
    </row>
    <row r="4455" ht="15">
      <c r="D4455" s="6"/>
    </row>
    <row r="4456" ht="15">
      <c r="D4456" s="6"/>
    </row>
    <row r="4457" ht="15">
      <c r="D4457" s="6"/>
    </row>
    <row r="4458" ht="15">
      <c r="D4458" s="6"/>
    </row>
    <row r="4459" ht="15">
      <c r="D4459" s="6"/>
    </row>
    <row r="4460" ht="15">
      <c r="D4460" s="6"/>
    </row>
    <row r="4461" ht="15">
      <c r="D4461" s="6"/>
    </row>
    <row r="4462" ht="15">
      <c r="D4462" s="6"/>
    </row>
    <row r="4463" ht="15">
      <c r="D4463" s="6"/>
    </row>
    <row r="4464" ht="15">
      <c r="D4464" s="6"/>
    </row>
    <row r="4465" ht="15">
      <c r="D4465" s="6"/>
    </row>
    <row r="4466" ht="15">
      <c r="D4466" s="6"/>
    </row>
    <row r="4467" ht="15">
      <c r="D4467" s="6"/>
    </row>
    <row r="4468" ht="15">
      <c r="D4468" s="6"/>
    </row>
    <row r="4469" ht="15">
      <c r="D4469" s="6"/>
    </row>
    <row r="4470" ht="15">
      <c r="D4470" s="6"/>
    </row>
    <row r="4471" ht="15">
      <c r="D4471" s="6"/>
    </row>
    <row r="4472" ht="15">
      <c r="D4472" s="6"/>
    </row>
    <row r="4473" ht="15">
      <c r="D4473" s="6"/>
    </row>
    <row r="4474" ht="15">
      <c r="D4474" s="6"/>
    </row>
    <row r="4475" ht="15">
      <c r="D4475" s="6"/>
    </row>
    <row r="4476" ht="15">
      <c r="D4476" s="6"/>
    </row>
    <row r="4477" ht="15">
      <c r="D4477" s="6"/>
    </row>
    <row r="4478" ht="15">
      <c r="D4478" s="6"/>
    </row>
    <row r="4479" ht="15">
      <c r="D4479" s="6"/>
    </row>
    <row r="4480" ht="15">
      <c r="D4480" s="6"/>
    </row>
    <row r="4481" ht="15">
      <c r="D4481" s="6"/>
    </row>
    <row r="4482" ht="15">
      <c r="D4482" s="6"/>
    </row>
    <row r="4483" ht="15">
      <c r="D4483" s="6"/>
    </row>
    <row r="4484" ht="15">
      <c r="D4484" s="6"/>
    </row>
    <row r="4485" ht="15">
      <c r="D4485" s="6"/>
    </row>
    <row r="4486" ht="15">
      <c r="D4486" s="6"/>
    </row>
    <row r="4487" ht="15">
      <c r="D4487" s="6"/>
    </row>
    <row r="4488" ht="15">
      <c r="D4488" s="6"/>
    </row>
    <row r="4489" ht="15">
      <c r="D4489" s="6"/>
    </row>
    <row r="4490" ht="15">
      <c r="D4490" s="6"/>
    </row>
    <row r="4491" ht="15">
      <c r="D4491" s="6"/>
    </row>
    <row r="4492" ht="15">
      <c r="D4492" s="6"/>
    </row>
    <row r="4493" ht="15">
      <c r="D4493" s="6"/>
    </row>
    <row r="4494" ht="15">
      <c r="D4494" s="6"/>
    </row>
    <row r="4495" ht="15">
      <c r="D4495" s="6"/>
    </row>
    <row r="4496" ht="15">
      <c r="D4496" s="6"/>
    </row>
    <row r="4497" ht="15">
      <c r="D4497" s="6"/>
    </row>
    <row r="4498" ht="15">
      <c r="D4498" s="6"/>
    </row>
    <row r="4499" ht="15">
      <c r="D4499" s="6"/>
    </row>
    <row r="4500" ht="15">
      <c r="D4500" s="6"/>
    </row>
    <row r="4501" ht="15">
      <c r="D4501" s="6"/>
    </row>
    <row r="4502" ht="15">
      <c r="D4502" s="6"/>
    </row>
    <row r="4503" ht="15">
      <c r="D4503" s="6"/>
    </row>
    <row r="4504" ht="15">
      <c r="D4504" s="6"/>
    </row>
    <row r="4505" ht="15">
      <c r="D4505" s="6"/>
    </row>
    <row r="4506" ht="15">
      <c r="D4506" s="6"/>
    </row>
    <row r="4507" ht="15">
      <c r="D4507" s="6"/>
    </row>
    <row r="4508" ht="15">
      <c r="D4508" s="6"/>
    </row>
    <row r="4509" ht="15">
      <c r="D4509" s="6"/>
    </row>
    <row r="4510" ht="15">
      <c r="D4510" s="6"/>
    </row>
    <row r="4511" ht="15">
      <c r="D4511" s="6"/>
    </row>
    <row r="4512" ht="15">
      <c r="D4512" s="6"/>
    </row>
    <row r="4513" ht="15">
      <c r="D4513" s="6"/>
    </row>
    <row r="4514" ht="15">
      <c r="D4514" s="6"/>
    </row>
    <row r="4515" ht="15">
      <c r="D4515" s="6"/>
    </row>
    <row r="4516" ht="15">
      <c r="D4516" s="6"/>
    </row>
    <row r="4517" ht="15">
      <c r="D4517" s="6"/>
    </row>
    <row r="4518" ht="15">
      <c r="D4518" s="6"/>
    </row>
    <row r="4519" ht="15">
      <c r="D4519" s="6"/>
    </row>
    <row r="4520" ht="15">
      <c r="D4520" s="6"/>
    </row>
    <row r="4521" ht="15">
      <c r="D4521" s="6"/>
    </row>
    <row r="4522" ht="15">
      <c r="D4522" s="6"/>
    </row>
    <row r="4523" ht="15">
      <c r="D4523" s="6"/>
    </row>
    <row r="4524" ht="15">
      <c r="D4524" s="6"/>
    </row>
    <row r="4525" ht="15">
      <c r="D4525" s="6"/>
    </row>
    <row r="4526" ht="15">
      <c r="D4526" s="6"/>
    </row>
    <row r="4527" ht="15">
      <c r="D4527" s="6"/>
    </row>
    <row r="4528" ht="15">
      <c r="D4528" s="6"/>
    </row>
    <row r="4529" ht="15">
      <c r="D4529" s="6"/>
    </row>
    <row r="4530" ht="15">
      <c r="D4530" s="6"/>
    </row>
    <row r="4531" ht="15">
      <c r="D4531" s="6"/>
    </row>
    <row r="4532" ht="15">
      <c r="D4532" s="6"/>
    </row>
    <row r="4533" ht="15">
      <c r="D4533" s="6"/>
    </row>
    <row r="4534" ht="15">
      <c r="D4534" s="6"/>
    </row>
    <row r="4535" ht="15">
      <c r="D4535" s="6"/>
    </row>
    <row r="4536" ht="15">
      <c r="D4536" s="6"/>
    </row>
    <row r="4537" ht="15">
      <c r="D4537" s="6"/>
    </row>
    <row r="4538" ht="15">
      <c r="D4538" s="6"/>
    </row>
    <row r="4539" ht="15">
      <c r="D4539" s="6"/>
    </row>
    <row r="4540" ht="15">
      <c r="D4540" s="6"/>
    </row>
    <row r="4541" ht="15">
      <c r="D4541" s="6"/>
    </row>
    <row r="4542" ht="15">
      <c r="D4542" s="6"/>
    </row>
    <row r="4543" ht="15">
      <c r="D4543" s="6"/>
    </row>
    <row r="4544" ht="15">
      <c r="D4544" s="6"/>
    </row>
    <row r="4545" ht="15">
      <c r="D4545" s="6"/>
    </row>
    <row r="4546" ht="15">
      <c r="D4546" s="6"/>
    </row>
    <row r="4547" ht="15">
      <c r="D4547" s="6"/>
    </row>
    <row r="4548" ht="15">
      <c r="D4548" s="6"/>
    </row>
    <row r="4549" ht="15">
      <c r="D4549" s="6"/>
    </row>
    <row r="4550" ht="15">
      <c r="D4550" s="6"/>
    </row>
    <row r="4551" ht="15">
      <c r="D4551" s="6"/>
    </row>
    <row r="4552" ht="15">
      <c r="D4552" s="6"/>
    </row>
    <row r="4553" ht="15">
      <c r="D4553" s="6"/>
    </row>
    <row r="4554" ht="15">
      <c r="D4554" s="6"/>
    </row>
    <row r="4555" ht="15">
      <c r="D4555" s="6"/>
    </row>
    <row r="4556" ht="15">
      <c r="D4556" s="6"/>
    </row>
    <row r="4557" ht="15">
      <c r="D4557" s="6"/>
    </row>
    <row r="4558" ht="15">
      <c r="D4558" s="6"/>
    </row>
    <row r="4559" ht="15">
      <c r="D4559" s="6"/>
    </row>
    <row r="4560" ht="15">
      <c r="D4560" s="6"/>
    </row>
    <row r="4561" ht="15">
      <c r="D4561" s="6"/>
    </row>
    <row r="4562" ht="15">
      <c r="D4562" s="6"/>
    </row>
    <row r="4563" ht="15">
      <c r="D4563" s="6"/>
    </row>
    <row r="4564" ht="15">
      <c r="D4564" s="6"/>
    </row>
    <row r="4565" ht="15">
      <c r="D4565" s="6"/>
    </row>
    <row r="4566" ht="15">
      <c r="D4566" s="6"/>
    </row>
    <row r="4567" ht="15">
      <c r="D4567" s="6"/>
    </row>
    <row r="4568" ht="15">
      <c r="D4568" s="6"/>
    </row>
    <row r="4569" ht="15">
      <c r="D4569" s="6"/>
    </row>
    <row r="4570" ht="15">
      <c r="D4570" s="6"/>
    </row>
    <row r="4571" ht="15">
      <c r="D4571" s="6"/>
    </row>
    <row r="4572" ht="15">
      <c r="D4572" s="6"/>
    </row>
    <row r="4573" ht="15">
      <c r="D4573" s="6"/>
    </row>
    <row r="4574" ht="15">
      <c r="D4574" s="6"/>
    </row>
    <row r="4575" ht="15">
      <c r="D4575" s="6"/>
    </row>
    <row r="4576" ht="15">
      <c r="D4576" s="6"/>
    </row>
    <row r="4577" ht="15">
      <c r="D4577" s="6"/>
    </row>
    <row r="4578" ht="15">
      <c r="D4578" s="6"/>
    </row>
    <row r="4579" ht="15">
      <c r="D4579" s="6"/>
    </row>
    <row r="4580" ht="15">
      <c r="D4580" s="6"/>
    </row>
    <row r="4581" ht="15">
      <c r="D4581" s="6"/>
    </row>
    <row r="4582" ht="15">
      <c r="D4582" s="6"/>
    </row>
    <row r="4583" ht="15">
      <c r="D4583" s="6"/>
    </row>
    <row r="4584" ht="15">
      <c r="D4584" s="6"/>
    </row>
    <row r="4585" ht="15">
      <c r="D4585" s="6"/>
    </row>
    <row r="4586" ht="15">
      <c r="D4586" s="6"/>
    </row>
    <row r="4587" ht="15">
      <c r="D4587" s="6"/>
    </row>
    <row r="4588" ht="15">
      <c r="D4588" s="6"/>
    </row>
    <row r="4589" ht="15">
      <c r="D4589" s="6"/>
    </row>
    <row r="4590" ht="15">
      <c r="D4590" s="6"/>
    </row>
    <row r="4591" ht="15">
      <c r="D4591" s="6"/>
    </row>
    <row r="4592" ht="15">
      <c r="D4592" s="6"/>
    </row>
    <row r="4593" ht="15">
      <c r="D4593" s="6"/>
    </row>
    <row r="4594" ht="15">
      <c r="D4594" s="6"/>
    </row>
    <row r="4595" ht="15">
      <c r="D4595" s="6"/>
    </row>
    <row r="4596" ht="15">
      <c r="D4596" s="6"/>
    </row>
    <row r="4597" ht="15">
      <c r="D4597" s="6"/>
    </row>
    <row r="4598" ht="15">
      <c r="D4598" s="6"/>
    </row>
    <row r="4599" ht="15">
      <c r="D4599" s="6"/>
    </row>
    <row r="4600" ht="15">
      <c r="D4600" s="6"/>
    </row>
    <row r="4601" ht="15">
      <c r="D4601" s="6"/>
    </row>
    <row r="4602" ht="15">
      <c r="D4602" s="6"/>
    </row>
    <row r="4603" ht="15">
      <c r="D4603" s="6"/>
    </row>
    <row r="4604" ht="15">
      <c r="D4604" s="6"/>
    </row>
    <row r="4605" ht="15">
      <c r="D4605" s="6"/>
    </row>
    <row r="4606" ht="15">
      <c r="D4606" s="6"/>
    </row>
    <row r="4607" ht="15">
      <c r="D4607" s="6"/>
    </row>
    <row r="4608" ht="15">
      <c r="D4608" s="6"/>
    </row>
    <row r="4609" ht="15">
      <c r="D4609" s="6"/>
    </row>
    <row r="4610" ht="15">
      <c r="D4610" s="6"/>
    </row>
    <row r="4611" ht="15">
      <c r="D4611" s="6"/>
    </row>
    <row r="4612" ht="15">
      <c r="D4612" s="6"/>
    </row>
    <row r="4613" ht="15">
      <c r="D4613" s="6"/>
    </row>
    <row r="4614" ht="15">
      <c r="D4614" s="6"/>
    </row>
    <row r="4615" ht="15">
      <c r="D4615" s="6"/>
    </row>
    <row r="4616" ht="15">
      <c r="D4616" s="6"/>
    </row>
    <row r="4617" ht="15">
      <c r="D4617" s="6"/>
    </row>
    <row r="4618" ht="15">
      <c r="D4618" s="6"/>
    </row>
    <row r="4619" ht="15">
      <c r="D4619" s="6"/>
    </row>
    <row r="4620" ht="15">
      <c r="D4620" s="6"/>
    </row>
    <row r="4621" ht="15">
      <c r="D4621" s="6"/>
    </row>
    <row r="4622" ht="15">
      <c r="D4622" s="6"/>
    </row>
    <row r="4623" ht="15">
      <c r="D4623" s="6"/>
    </row>
    <row r="4624" ht="15">
      <c r="D4624" s="6"/>
    </row>
    <row r="4625" ht="15">
      <c r="D4625" s="6"/>
    </row>
    <row r="4626" ht="15">
      <c r="D4626" s="6"/>
    </row>
    <row r="4627" ht="15">
      <c r="D4627" s="6"/>
    </row>
    <row r="4628" ht="15">
      <c r="D4628" s="6"/>
    </row>
    <row r="4629" ht="15">
      <c r="D4629" s="6"/>
    </row>
    <row r="4630" ht="15">
      <c r="D4630" s="6"/>
    </row>
    <row r="4631" ht="15">
      <c r="D4631" s="6"/>
    </row>
    <row r="4632" ht="15">
      <c r="D4632" s="6"/>
    </row>
    <row r="4633" ht="15">
      <c r="D4633" s="6"/>
    </row>
    <row r="4634" ht="15">
      <c r="D4634" s="6"/>
    </row>
    <row r="4635" ht="15">
      <c r="D4635" s="6"/>
    </row>
    <row r="4636" ht="15">
      <c r="D4636" s="6"/>
    </row>
    <row r="4637" ht="15">
      <c r="D4637" s="6"/>
    </row>
    <row r="4638" ht="15">
      <c r="D4638" s="6"/>
    </row>
    <row r="4639" ht="15">
      <c r="D4639" s="6"/>
    </row>
    <row r="4640" ht="15">
      <c r="D4640" s="6"/>
    </row>
    <row r="4641" ht="15">
      <c r="D4641" s="6"/>
    </row>
    <row r="4642" ht="15">
      <c r="D4642" s="6"/>
    </row>
    <row r="4643" ht="15">
      <c r="D4643" s="6"/>
    </row>
    <row r="4644" ht="15">
      <c r="D4644" s="6"/>
    </row>
    <row r="4645" ht="15">
      <c r="D4645" s="6"/>
    </row>
    <row r="4646" ht="15">
      <c r="D4646" s="6"/>
    </row>
    <row r="4647" ht="15">
      <c r="D4647" s="6"/>
    </row>
    <row r="4648" ht="15">
      <c r="D4648" s="6"/>
    </row>
    <row r="4649" ht="15">
      <c r="D4649" s="6"/>
    </row>
    <row r="4650" ht="15">
      <c r="D4650" s="6"/>
    </row>
    <row r="4651" ht="15">
      <c r="D4651" s="6"/>
    </row>
    <row r="4652" ht="15">
      <c r="D4652" s="6"/>
    </row>
    <row r="4653" ht="15">
      <c r="D4653" s="6"/>
    </row>
    <row r="4654" ht="15">
      <c r="D4654" s="6"/>
    </row>
    <row r="4655" ht="15">
      <c r="D4655" s="6"/>
    </row>
    <row r="4656" ht="15">
      <c r="D4656" s="6"/>
    </row>
    <row r="4657" ht="15">
      <c r="D4657" s="6"/>
    </row>
    <row r="4658" ht="15">
      <c r="D4658" s="6"/>
    </row>
    <row r="4659" ht="15">
      <c r="D4659" s="6"/>
    </row>
    <row r="4660" ht="15">
      <c r="D4660" s="6"/>
    </row>
    <row r="4661" ht="15">
      <c r="D4661" s="6"/>
    </row>
    <row r="4662" ht="15">
      <c r="D4662" s="6"/>
    </row>
    <row r="4663" ht="15">
      <c r="D4663" s="6"/>
    </row>
    <row r="4664" ht="15">
      <c r="D4664" s="6"/>
    </row>
    <row r="4665" ht="15">
      <c r="D4665" s="6"/>
    </row>
    <row r="4666" ht="15">
      <c r="D4666" s="6"/>
    </row>
    <row r="4667" ht="15">
      <c r="D4667" s="6"/>
    </row>
    <row r="4668" ht="15">
      <c r="D4668" s="6"/>
    </row>
    <row r="4669" ht="15">
      <c r="D4669" s="6"/>
    </row>
    <row r="4670" ht="15">
      <c r="D4670" s="6"/>
    </row>
    <row r="4671" ht="15">
      <c r="D4671" s="6"/>
    </row>
    <row r="4672" ht="15">
      <c r="D4672" s="6"/>
    </row>
    <row r="4673" ht="15">
      <c r="D4673" s="6"/>
    </row>
    <row r="4674" ht="15">
      <c r="D4674" s="6"/>
    </row>
    <row r="4675" ht="15">
      <c r="D4675" s="6"/>
    </row>
    <row r="4676" ht="15">
      <c r="D4676" s="6"/>
    </row>
    <row r="4677" ht="15">
      <c r="D4677" s="6"/>
    </row>
    <row r="4678" ht="15">
      <c r="D4678" s="6"/>
    </row>
    <row r="4679" ht="15">
      <c r="D4679" s="6"/>
    </row>
    <row r="4680" ht="15">
      <c r="D4680" s="6"/>
    </row>
    <row r="4681" ht="15">
      <c r="D4681" s="6"/>
    </row>
    <row r="4682" ht="15">
      <c r="D4682" s="6"/>
    </row>
    <row r="4683" ht="15">
      <c r="D4683" s="6"/>
    </row>
    <row r="4684" ht="15">
      <c r="D4684" s="6"/>
    </row>
    <row r="4685" ht="15">
      <c r="D4685" s="6"/>
    </row>
    <row r="4686" ht="15">
      <c r="D4686" s="6"/>
    </row>
    <row r="4687" ht="15">
      <c r="D4687" s="6"/>
    </row>
    <row r="4688" ht="15">
      <c r="D4688" s="6"/>
    </row>
    <row r="4689" ht="15">
      <c r="D4689" s="6"/>
    </row>
    <row r="4690" ht="15">
      <c r="D4690" s="6"/>
    </row>
    <row r="4691" ht="15">
      <c r="D4691" s="6"/>
    </row>
    <row r="4692" ht="15">
      <c r="D4692" s="6"/>
    </row>
    <row r="4693" ht="15">
      <c r="D4693" s="6"/>
    </row>
    <row r="4694" ht="15">
      <c r="D4694" s="6"/>
    </row>
    <row r="4695" ht="15">
      <c r="D4695" s="6"/>
    </row>
    <row r="4696" ht="15">
      <c r="D4696" s="6"/>
    </row>
    <row r="4697" ht="15">
      <c r="D4697" s="6"/>
    </row>
    <row r="4698" ht="15">
      <c r="D4698" s="6"/>
    </row>
    <row r="4699" ht="15">
      <c r="D4699" s="6"/>
    </row>
    <row r="4700" ht="15">
      <c r="D4700" s="6"/>
    </row>
    <row r="4701" ht="15">
      <c r="D4701" s="6"/>
    </row>
    <row r="4702" ht="15">
      <c r="D4702" s="6"/>
    </row>
    <row r="4703" ht="15">
      <c r="D4703" s="6"/>
    </row>
    <row r="4704" ht="15">
      <c r="D4704" s="6"/>
    </row>
    <row r="4705" ht="15">
      <c r="D4705" s="6"/>
    </row>
    <row r="4706" ht="15">
      <c r="D4706" s="6"/>
    </row>
    <row r="4707" ht="15">
      <c r="D4707" s="6"/>
    </row>
    <row r="4708" ht="15">
      <c r="D4708" s="6"/>
    </row>
    <row r="4709" ht="15">
      <c r="D4709" s="6"/>
    </row>
    <row r="4710" ht="15">
      <c r="D4710" s="6"/>
    </row>
    <row r="4711" ht="15">
      <c r="D4711" s="6"/>
    </row>
    <row r="4712" ht="15">
      <c r="D4712" s="6"/>
    </row>
    <row r="4713" ht="15">
      <c r="D4713" s="6"/>
    </row>
    <row r="4714" ht="15">
      <c r="D4714" s="6"/>
    </row>
    <row r="4715" ht="15">
      <c r="D4715" s="6"/>
    </row>
    <row r="4716" ht="15">
      <c r="D4716" s="6"/>
    </row>
    <row r="4717" ht="15">
      <c r="D4717" s="6"/>
    </row>
    <row r="4718" ht="15">
      <c r="D4718" s="6"/>
    </row>
    <row r="4719" ht="15">
      <c r="D4719" s="6"/>
    </row>
    <row r="4720" ht="15">
      <c r="D4720" s="6"/>
    </row>
    <row r="4721" ht="15">
      <c r="D4721" s="6"/>
    </row>
    <row r="4722" ht="15">
      <c r="D4722" s="6"/>
    </row>
    <row r="4723" ht="15">
      <c r="D4723" s="6"/>
    </row>
    <row r="4724" ht="15">
      <c r="D4724" s="6"/>
    </row>
    <row r="4725" ht="15">
      <c r="D4725" s="6"/>
    </row>
    <row r="4726" ht="15">
      <c r="D4726" s="6"/>
    </row>
    <row r="4727" ht="15">
      <c r="D4727" s="6"/>
    </row>
    <row r="4728" ht="15">
      <c r="D4728" s="6"/>
    </row>
    <row r="4729" ht="15">
      <c r="D4729" s="6"/>
    </row>
    <row r="4730" ht="15">
      <c r="D4730" s="6"/>
    </row>
    <row r="4731" ht="15">
      <c r="D4731" s="6"/>
    </row>
    <row r="4732" ht="15">
      <c r="D4732" s="6"/>
    </row>
    <row r="4733" ht="15">
      <c r="D4733" s="6"/>
    </row>
    <row r="4734" ht="15">
      <c r="D4734" s="6"/>
    </row>
    <row r="4735" ht="15">
      <c r="D4735" s="6"/>
    </row>
    <row r="4736" ht="15">
      <c r="D4736" s="6"/>
    </row>
    <row r="4737" ht="15">
      <c r="D4737" s="6"/>
    </row>
    <row r="4738" ht="15">
      <c r="D4738" s="6"/>
    </row>
    <row r="4739" ht="15">
      <c r="D4739" s="6"/>
    </row>
    <row r="4740" ht="15">
      <c r="D4740" s="6"/>
    </row>
    <row r="4741" ht="15">
      <c r="D4741" s="6"/>
    </row>
    <row r="4742" ht="15">
      <c r="D4742" s="6"/>
    </row>
    <row r="4743" ht="15">
      <c r="D4743" s="6"/>
    </row>
    <row r="4744" ht="15">
      <c r="D4744" s="6"/>
    </row>
    <row r="4745" ht="15">
      <c r="D4745" s="6"/>
    </row>
    <row r="4746" ht="15">
      <c r="D4746" s="6"/>
    </row>
    <row r="4747" ht="15">
      <c r="D4747" s="6"/>
    </row>
    <row r="4748" ht="15">
      <c r="D4748" s="6"/>
    </row>
    <row r="4749" ht="15">
      <c r="D4749" s="6"/>
    </row>
    <row r="4750" ht="15">
      <c r="D4750" s="6"/>
    </row>
    <row r="4751" ht="15">
      <c r="D4751" s="6"/>
    </row>
    <row r="4752" ht="15">
      <c r="D4752" s="6"/>
    </row>
    <row r="4753" ht="15">
      <c r="D4753" s="6"/>
    </row>
    <row r="4754" ht="15">
      <c r="D4754" s="6"/>
    </row>
    <row r="4755" ht="15">
      <c r="D4755" s="6"/>
    </row>
    <row r="4756" ht="15">
      <c r="D4756" s="6"/>
    </row>
    <row r="4757" ht="15">
      <c r="D4757" s="6"/>
    </row>
    <row r="4758" ht="15">
      <c r="D4758" s="6"/>
    </row>
    <row r="4759" ht="15">
      <c r="D4759" s="6"/>
    </row>
    <row r="4760" ht="15">
      <c r="D4760" s="6"/>
    </row>
    <row r="4761" ht="15">
      <c r="D4761" s="6"/>
    </row>
    <row r="4762" ht="15">
      <c r="D4762" s="6"/>
    </row>
    <row r="4763" ht="15">
      <c r="D4763" s="6"/>
    </row>
    <row r="4764" ht="15">
      <c r="D4764" s="6"/>
    </row>
    <row r="4765" ht="15">
      <c r="D4765" s="6"/>
    </row>
    <row r="4766" ht="15">
      <c r="D4766" s="6"/>
    </row>
    <row r="4767" ht="15">
      <c r="D4767" s="6"/>
    </row>
    <row r="4768" ht="15">
      <c r="D4768" s="6"/>
    </row>
    <row r="4769" ht="15">
      <c r="D4769" s="6"/>
    </row>
    <row r="4770" ht="15">
      <c r="D4770" s="6"/>
    </row>
    <row r="4771" ht="15">
      <c r="D4771" s="6"/>
    </row>
    <row r="4772" ht="15">
      <c r="D4772" s="6"/>
    </row>
    <row r="4773" ht="15">
      <c r="D4773" s="6"/>
    </row>
    <row r="4774" ht="15">
      <c r="D4774" s="6"/>
    </row>
    <row r="4775" ht="15">
      <c r="D4775" s="6"/>
    </row>
    <row r="4776" ht="15">
      <c r="D4776" s="6"/>
    </row>
    <row r="4777" ht="15">
      <c r="D4777" s="6"/>
    </row>
    <row r="4778" ht="15">
      <c r="D4778" s="6"/>
    </row>
    <row r="4779" ht="15">
      <c r="D4779" s="6"/>
    </row>
    <row r="4780" ht="15">
      <c r="D4780" s="6"/>
    </row>
    <row r="4781" ht="15">
      <c r="D4781" s="6"/>
    </row>
    <row r="4782" ht="15">
      <c r="D4782" s="6"/>
    </row>
    <row r="4783" ht="15">
      <c r="D4783" s="6"/>
    </row>
    <row r="4784" ht="15">
      <c r="D4784" s="6"/>
    </row>
    <row r="4785" ht="15">
      <c r="D4785" s="6"/>
    </row>
    <row r="4786" ht="15">
      <c r="D4786" s="6"/>
    </row>
    <row r="4787" ht="15">
      <c r="D4787" s="6"/>
    </row>
    <row r="4788" ht="15">
      <c r="D4788" s="6"/>
    </row>
    <row r="4789" ht="15">
      <c r="D4789" s="6"/>
    </row>
    <row r="4790" ht="15">
      <c r="D4790" s="6"/>
    </row>
    <row r="4791" ht="15">
      <c r="D4791" s="6"/>
    </row>
    <row r="4792" ht="15">
      <c r="D4792" s="6"/>
    </row>
    <row r="4793" ht="15">
      <c r="D4793" s="6"/>
    </row>
    <row r="4794" ht="15">
      <c r="D4794" s="6"/>
    </row>
    <row r="4795" ht="15">
      <c r="D4795" s="6"/>
    </row>
    <row r="4796" ht="15">
      <c r="D4796" s="6"/>
    </row>
    <row r="4797" ht="15">
      <c r="D4797" s="6"/>
    </row>
    <row r="4798" ht="15">
      <c r="D4798" s="6"/>
    </row>
    <row r="4799" ht="15">
      <c r="D4799" s="6"/>
    </row>
    <row r="4800" ht="15">
      <c r="D4800" s="6"/>
    </row>
    <row r="4801" ht="15">
      <c r="D4801" s="6"/>
    </row>
    <row r="4802" ht="15">
      <c r="D4802" s="6"/>
    </row>
    <row r="4803" ht="15">
      <c r="D4803" s="6"/>
    </row>
    <row r="4804" ht="15">
      <c r="D4804" s="6"/>
    </row>
    <row r="4805" ht="15">
      <c r="D4805" s="6"/>
    </row>
    <row r="4806" ht="15">
      <c r="D4806" s="6"/>
    </row>
    <row r="4807" ht="15">
      <c r="D4807" s="6"/>
    </row>
    <row r="4808" ht="15">
      <c r="D4808" s="6"/>
    </row>
    <row r="4809" ht="15">
      <c r="D4809" s="6"/>
    </row>
    <row r="4810" ht="15">
      <c r="D4810" s="6"/>
    </row>
    <row r="4811" ht="15">
      <c r="D4811" s="6"/>
    </row>
    <row r="4812" ht="15">
      <c r="D4812" s="6"/>
    </row>
    <row r="4813" ht="15">
      <c r="D4813" s="6"/>
    </row>
    <row r="4814" ht="15">
      <c r="D4814" s="6"/>
    </row>
    <row r="4815" ht="15">
      <c r="D4815" s="6"/>
    </row>
    <row r="4816" ht="15">
      <c r="D4816" s="6"/>
    </row>
    <row r="4817" ht="15">
      <c r="D4817" s="6"/>
    </row>
    <row r="4818" ht="15">
      <c r="D4818" s="6"/>
    </row>
    <row r="4819" ht="15">
      <c r="D4819" s="6"/>
    </row>
    <row r="4820" ht="15">
      <c r="D4820" s="6"/>
    </row>
    <row r="4821" ht="15">
      <c r="D4821" s="6"/>
    </row>
    <row r="4822" ht="15">
      <c r="D4822" s="6"/>
    </row>
    <row r="4823" ht="15">
      <c r="D4823" s="6"/>
    </row>
    <row r="4824" ht="15">
      <c r="D4824" s="6"/>
    </row>
    <row r="4825" ht="15">
      <c r="D4825" s="6"/>
    </row>
    <row r="4826" ht="15">
      <c r="D4826" s="6"/>
    </row>
    <row r="4827" ht="15">
      <c r="D4827" s="6"/>
    </row>
    <row r="4828" ht="15">
      <c r="D4828" s="6"/>
    </row>
    <row r="4829" ht="15">
      <c r="D4829" s="6"/>
    </row>
    <row r="4830" ht="15">
      <c r="D4830" s="6"/>
    </row>
    <row r="4831" ht="15">
      <c r="D4831" s="6"/>
    </row>
    <row r="4832" ht="15">
      <c r="D4832" s="6"/>
    </row>
    <row r="4833" ht="15">
      <c r="D4833" s="6"/>
    </row>
    <row r="4834" ht="15">
      <c r="D4834" s="6"/>
    </row>
    <row r="4835" ht="15">
      <c r="D4835" s="6"/>
    </row>
    <row r="4836" ht="15">
      <c r="D4836" s="6"/>
    </row>
    <row r="4837" ht="15">
      <c r="D4837" s="6"/>
    </row>
    <row r="4838" ht="15">
      <c r="D4838" s="6"/>
    </row>
    <row r="4839" ht="15">
      <c r="D4839" s="6"/>
    </row>
    <row r="4840" ht="15">
      <c r="D4840" s="6"/>
    </row>
    <row r="4841" ht="15">
      <c r="D4841" s="6"/>
    </row>
    <row r="4842" ht="15">
      <c r="D4842" s="6"/>
    </row>
    <row r="4843" ht="15">
      <c r="D4843" s="6"/>
    </row>
    <row r="4844" ht="15">
      <c r="D4844" s="6"/>
    </row>
    <row r="4845" ht="15">
      <c r="D4845" s="6"/>
    </row>
    <row r="4846" ht="15">
      <c r="D4846" s="6"/>
    </row>
    <row r="4847" ht="15">
      <c r="D4847" s="6"/>
    </row>
    <row r="4848" ht="15">
      <c r="D4848" s="6"/>
    </row>
    <row r="4849" ht="15">
      <c r="D4849" s="6"/>
    </row>
    <row r="4850" ht="15">
      <c r="D4850" s="6"/>
    </row>
    <row r="4851" ht="15">
      <c r="D4851" s="6"/>
    </row>
    <row r="4852" ht="15">
      <c r="D4852" s="6"/>
    </row>
    <row r="4853" ht="15">
      <c r="D4853" s="6"/>
    </row>
    <row r="4854" ht="15">
      <c r="D4854" s="6"/>
    </row>
    <row r="4855" ht="15">
      <c r="D4855" s="6"/>
    </row>
    <row r="4856" ht="15">
      <c r="D4856" s="6"/>
    </row>
    <row r="4857" ht="15">
      <c r="D4857" s="6"/>
    </row>
    <row r="4858" ht="15">
      <c r="D4858" s="6"/>
    </row>
    <row r="4859" ht="15">
      <c r="D4859" s="6"/>
    </row>
    <row r="4860" ht="15">
      <c r="D4860" s="6"/>
    </row>
    <row r="4861" ht="15">
      <c r="D4861" s="6"/>
    </row>
    <row r="4862" ht="15">
      <c r="D4862" s="6"/>
    </row>
    <row r="4863" ht="15">
      <c r="D4863" s="6"/>
    </row>
    <row r="4864" ht="15">
      <c r="D4864" s="6"/>
    </row>
    <row r="4865" ht="15">
      <c r="D4865" s="6"/>
    </row>
    <row r="4866" ht="15">
      <c r="D4866" s="6"/>
    </row>
    <row r="4867" ht="15">
      <c r="D4867" s="6"/>
    </row>
    <row r="4868" ht="15">
      <c r="D4868" s="6"/>
    </row>
    <row r="4869" ht="15">
      <c r="D4869" s="6"/>
    </row>
    <row r="4870" ht="15">
      <c r="D4870" s="6"/>
    </row>
    <row r="4871" ht="15">
      <c r="D4871" s="6"/>
    </row>
    <row r="4872" ht="15">
      <c r="D4872" s="6"/>
    </row>
    <row r="4873" ht="15">
      <c r="D4873" s="6"/>
    </row>
    <row r="4874" ht="15">
      <c r="D4874" s="6"/>
    </row>
    <row r="4875" ht="15">
      <c r="D4875" s="6"/>
    </row>
    <row r="4876" ht="15">
      <c r="D4876" s="6"/>
    </row>
    <row r="4877" ht="15">
      <c r="D4877" s="6"/>
    </row>
    <row r="4878" ht="15">
      <c r="D4878" s="6"/>
    </row>
    <row r="4879" ht="15">
      <c r="D4879" s="6"/>
    </row>
    <row r="4880" ht="15">
      <c r="D4880" s="6"/>
    </row>
    <row r="4881" ht="15">
      <c r="D4881" s="6"/>
    </row>
    <row r="4882" ht="15">
      <c r="D4882" s="6"/>
    </row>
    <row r="4883" ht="15">
      <c r="D4883" s="6"/>
    </row>
    <row r="4884" ht="15">
      <c r="D4884" s="6"/>
    </row>
    <row r="4885" ht="15">
      <c r="D4885" s="6"/>
    </row>
    <row r="4886" ht="15">
      <c r="D4886" s="6"/>
    </row>
    <row r="4887" ht="15">
      <c r="D4887" s="6"/>
    </row>
    <row r="4888" ht="15">
      <c r="D4888" s="6"/>
    </row>
    <row r="4889" ht="15">
      <c r="D4889" s="6"/>
    </row>
    <row r="4890" ht="15">
      <c r="D4890" s="6"/>
    </row>
    <row r="4891" ht="15">
      <c r="D4891" s="6"/>
    </row>
    <row r="4892" ht="15">
      <c r="D4892" s="6"/>
    </row>
    <row r="4893" ht="15">
      <c r="D4893" s="6"/>
    </row>
    <row r="4894" ht="15">
      <c r="D4894" s="6"/>
    </row>
    <row r="4895" ht="15">
      <c r="D4895" s="6"/>
    </row>
    <row r="4896" ht="15">
      <c r="D4896" s="6"/>
    </row>
    <row r="4897" ht="15">
      <c r="D4897" s="6"/>
    </row>
    <row r="4898" ht="15">
      <c r="D4898" s="6"/>
    </row>
    <row r="4899" ht="15">
      <c r="D4899" s="6"/>
    </row>
    <row r="4900" ht="15">
      <c r="D4900" s="6"/>
    </row>
    <row r="4901" ht="15">
      <c r="D4901" s="6"/>
    </row>
    <row r="4902" ht="15">
      <c r="D4902" s="6"/>
    </row>
    <row r="4903" ht="15">
      <c r="D4903" s="6"/>
    </row>
    <row r="4904" ht="15">
      <c r="D4904" s="6"/>
    </row>
    <row r="4905" ht="15">
      <c r="D4905" s="6"/>
    </row>
    <row r="4906" ht="15">
      <c r="D4906" s="6"/>
    </row>
    <row r="4907" ht="15">
      <c r="D4907" s="6"/>
    </row>
    <row r="4908" ht="15">
      <c r="D4908" s="6"/>
    </row>
    <row r="4909" ht="15">
      <c r="D4909" s="6"/>
    </row>
    <row r="4910" ht="15">
      <c r="D4910" s="6"/>
    </row>
    <row r="4911" ht="15">
      <c r="D4911" s="6"/>
    </row>
    <row r="4912" ht="15">
      <c r="D4912" s="6"/>
    </row>
    <row r="4913" ht="15">
      <c r="D4913" s="6"/>
    </row>
    <row r="4914" ht="15">
      <c r="D4914" s="6"/>
    </row>
    <row r="4915" ht="15">
      <c r="D4915" s="6"/>
    </row>
    <row r="4916" ht="15">
      <c r="D4916" s="6"/>
    </row>
    <row r="4917" ht="15">
      <c r="D4917" s="6"/>
    </row>
    <row r="4918" ht="15">
      <c r="D4918" s="6"/>
    </row>
    <row r="4919" ht="15">
      <c r="D4919" s="6"/>
    </row>
    <row r="4920" ht="15">
      <c r="D4920" s="6"/>
    </row>
    <row r="4921" ht="15">
      <c r="D4921" s="6"/>
    </row>
    <row r="4922" ht="15">
      <c r="D4922" s="6"/>
    </row>
    <row r="4923" ht="15">
      <c r="D4923" s="6"/>
    </row>
    <row r="4924" ht="15">
      <c r="D4924" s="6"/>
    </row>
    <row r="4925" ht="15">
      <c r="D4925" s="6"/>
    </row>
    <row r="4926" ht="15">
      <c r="D4926" s="6"/>
    </row>
    <row r="4927" ht="15">
      <c r="D4927" s="6"/>
    </row>
    <row r="4928" ht="15">
      <c r="D4928" s="6"/>
    </row>
    <row r="4929" ht="15">
      <c r="D4929" s="6"/>
    </row>
    <row r="4930" ht="15">
      <c r="D4930" s="6"/>
    </row>
    <row r="4931" ht="15">
      <c r="D4931" s="6"/>
    </row>
    <row r="4932" ht="15">
      <c r="D4932" s="6"/>
    </row>
    <row r="4933" ht="15">
      <c r="D4933" s="6"/>
    </row>
    <row r="4934" ht="15">
      <c r="D4934" s="6"/>
    </row>
    <row r="4935" ht="15">
      <c r="D4935" s="6"/>
    </row>
    <row r="4936" ht="15">
      <c r="D4936" s="6"/>
    </row>
    <row r="4937" ht="15">
      <c r="D4937" s="6"/>
    </row>
    <row r="4938" ht="15">
      <c r="D4938" s="6"/>
    </row>
    <row r="4939" ht="15">
      <c r="D4939" s="6"/>
    </row>
    <row r="4940" ht="15">
      <c r="D4940" s="6"/>
    </row>
    <row r="4941" ht="15">
      <c r="D4941" s="6"/>
    </row>
    <row r="4942" ht="15">
      <c r="D4942" s="6"/>
    </row>
    <row r="4943" ht="15">
      <c r="D4943" s="6"/>
    </row>
    <row r="4944" ht="15">
      <c r="D4944" s="6"/>
    </row>
    <row r="4945" ht="15">
      <c r="D4945" s="6"/>
    </row>
    <row r="4946" ht="15">
      <c r="D4946" s="6"/>
    </row>
    <row r="4947" ht="15">
      <c r="D4947" s="6"/>
    </row>
    <row r="4948" ht="15">
      <c r="D4948" s="6"/>
    </row>
    <row r="4949" ht="15">
      <c r="D4949" s="6"/>
    </row>
    <row r="4950" ht="15">
      <c r="D4950" s="6"/>
    </row>
    <row r="4951" ht="15">
      <c r="D4951" s="6"/>
    </row>
    <row r="4952" ht="15">
      <c r="D4952" s="6"/>
    </row>
    <row r="4953" ht="15">
      <c r="D4953" s="6"/>
    </row>
    <row r="4954" ht="15">
      <c r="D4954" s="6"/>
    </row>
    <row r="4955" ht="15">
      <c r="D4955" s="6"/>
    </row>
    <row r="4956" ht="15">
      <c r="D4956" s="6"/>
    </row>
    <row r="4957" ht="15">
      <c r="D4957" s="6"/>
    </row>
    <row r="4958" ht="15">
      <c r="D4958" s="6"/>
    </row>
    <row r="4959" ht="15">
      <c r="D4959" s="6"/>
    </row>
    <row r="4960" ht="15">
      <c r="D4960" s="6"/>
    </row>
    <row r="4961" ht="15">
      <c r="D4961" s="6"/>
    </row>
    <row r="4962" ht="15">
      <c r="D4962" s="6"/>
    </row>
    <row r="4963" ht="15">
      <c r="D4963" s="6"/>
    </row>
    <row r="4964" ht="15">
      <c r="D4964" s="6"/>
    </row>
    <row r="4965" ht="15">
      <c r="D4965" s="6"/>
    </row>
    <row r="4966" ht="15">
      <c r="D4966" s="6"/>
    </row>
    <row r="4967" ht="15">
      <c r="D4967" s="6"/>
    </row>
    <row r="4968" ht="15">
      <c r="D4968" s="6"/>
    </row>
    <row r="4969" ht="15">
      <c r="D4969" s="6"/>
    </row>
    <row r="4970" ht="15">
      <c r="D4970" s="6"/>
    </row>
    <row r="4971" ht="15">
      <c r="D4971" s="6"/>
    </row>
    <row r="4972" ht="15">
      <c r="D4972" s="6"/>
    </row>
    <row r="4973" ht="15">
      <c r="D4973" s="6"/>
    </row>
    <row r="4974" ht="15">
      <c r="D4974" s="6"/>
    </row>
    <row r="4975" ht="15">
      <c r="D4975" s="6"/>
    </row>
    <row r="4976" ht="15">
      <c r="D4976" s="6"/>
    </row>
    <row r="4977" ht="15">
      <c r="D4977" s="6"/>
    </row>
    <row r="4978" ht="15">
      <c r="D4978" s="6"/>
    </row>
    <row r="4979" ht="15">
      <c r="D4979" s="6"/>
    </row>
    <row r="4980" ht="15">
      <c r="D4980" s="6"/>
    </row>
    <row r="4981" ht="15">
      <c r="D4981" s="6"/>
    </row>
    <row r="4982" ht="15">
      <c r="D4982" s="6"/>
    </row>
    <row r="4983" ht="15">
      <c r="D4983" s="6"/>
    </row>
    <row r="4984" ht="15">
      <c r="D4984" s="6"/>
    </row>
    <row r="4985" ht="15">
      <c r="D4985" s="6"/>
    </row>
    <row r="4986" ht="15">
      <c r="D4986" s="6"/>
    </row>
    <row r="4987" ht="15">
      <c r="D4987" s="6"/>
    </row>
    <row r="4988" ht="15">
      <c r="D4988" s="6"/>
    </row>
    <row r="4989" ht="15">
      <c r="D4989" s="6"/>
    </row>
    <row r="4990" ht="15">
      <c r="D4990" s="6"/>
    </row>
    <row r="4991" ht="15">
      <c r="D4991" s="6"/>
    </row>
    <row r="4992" ht="15">
      <c r="D4992" s="6"/>
    </row>
    <row r="4993" ht="15">
      <c r="D4993" s="6"/>
    </row>
    <row r="4994" ht="15">
      <c r="D4994" s="6"/>
    </row>
    <row r="4995" ht="15">
      <c r="D4995" s="6"/>
    </row>
    <row r="4996" ht="15">
      <c r="D4996" s="6"/>
    </row>
    <row r="4997" ht="15">
      <c r="D4997" s="6"/>
    </row>
    <row r="4998" ht="15">
      <c r="D4998" s="6"/>
    </row>
    <row r="4999" ht="15">
      <c r="D4999" s="6"/>
    </row>
    <row r="5000" ht="15">
      <c r="D5000" s="6"/>
    </row>
  </sheetData>
  <sheetProtection/>
  <mergeCells count="31">
    <mergeCell ref="A105:B105"/>
    <mergeCell ref="C14:G14"/>
    <mergeCell ref="C16:G16"/>
    <mergeCell ref="C18:G18"/>
    <mergeCell ref="C23:G23"/>
    <mergeCell ref="C50:G50"/>
    <mergeCell ref="C20:F20"/>
    <mergeCell ref="A1:G1"/>
    <mergeCell ref="C2:G2"/>
    <mergeCell ref="C3:G3"/>
    <mergeCell ref="C4:G4"/>
    <mergeCell ref="C87:G87"/>
    <mergeCell ref="C57:G57"/>
    <mergeCell ref="C26:G26"/>
    <mergeCell ref="C29:G29"/>
    <mergeCell ref="C33:G33"/>
    <mergeCell ref="C37:G37"/>
    <mergeCell ref="C40:G40"/>
    <mergeCell ref="C43:G43"/>
    <mergeCell ref="C45:G45"/>
    <mergeCell ref="C48:G48"/>
    <mergeCell ref="C89:G89"/>
    <mergeCell ref="C53:G53"/>
    <mergeCell ref="C55:G55"/>
    <mergeCell ref="C93:G93"/>
    <mergeCell ref="C96:G96"/>
    <mergeCell ref="C97:G97"/>
    <mergeCell ref="C58:G58"/>
    <mergeCell ref="C63:G63"/>
    <mergeCell ref="C71:G71"/>
    <mergeCell ref="C76:G76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7">
      <selection activeCell="E26" sqref="E26"/>
    </sheetView>
  </sheetViews>
  <sheetFormatPr defaultColWidth="9.140625" defaultRowHeight="15"/>
  <cols>
    <col min="1" max="1" width="2.57421875" style="0" customWidth="1"/>
    <col min="2" max="2" width="3.421875" style="0" customWidth="1"/>
    <col min="3" max="3" width="10.7109375" style="0" customWidth="1"/>
    <col min="4" max="4" width="8.421875" style="0" customWidth="1"/>
    <col min="5" max="5" width="13.8515625" style="0" customWidth="1"/>
    <col min="6" max="6" width="24.140625" style="0" customWidth="1"/>
    <col min="7" max="7" width="7.28125" style="0" customWidth="1"/>
    <col min="8" max="8" width="11.00390625" style="0" customWidth="1"/>
    <col min="9" max="9" width="11.7109375" style="0" customWidth="1"/>
    <col min="10" max="10" width="13.00390625" style="0" customWidth="1"/>
  </cols>
  <sheetData>
    <row r="2" spans="1:9" ht="15">
      <c r="A2" s="133"/>
      <c r="B2" s="133"/>
      <c r="C2" s="134" t="s">
        <v>25</v>
      </c>
      <c r="D2" s="133"/>
      <c r="E2" s="133"/>
      <c r="F2" s="133"/>
      <c r="G2" s="133"/>
      <c r="H2" s="133"/>
      <c r="I2" s="133"/>
    </row>
    <row r="3" spans="2:10" ht="15">
      <c r="B3" s="135"/>
      <c r="C3" s="136" t="s">
        <v>27</v>
      </c>
      <c r="D3" s="135"/>
      <c r="E3" s="135"/>
      <c r="F3" s="135"/>
      <c r="G3" s="135"/>
      <c r="H3" s="135"/>
      <c r="I3" s="135"/>
      <c r="J3" s="135"/>
    </row>
    <row r="4" spans="2:10" ht="15">
      <c r="B4" s="135"/>
      <c r="C4" s="136" t="s">
        <v>212</v>
      </c>
      <c r="D4" s="135"/>
      <c r="E4" s="135"/>
      <c r="F4" s="135"/>
      <c r="G4" s="137"/>
      <c r="H4" s="138"/>
      <c r="I4" s="138"/>
      <c r="J4" s="135"/>
    </row>
    <row r="5" spans="2:10" ht="15">
      <c r="B5" s="135"/>
      <c r="C5" s="136"/>
      <c r="D5" s="135"/>
      <c r="E5" s="135"/>
      <c r="G5" s="137"/>
      <c r="H5" s="138"/>
      <c r="I5" s="138"/>
      <c r="J5" s="135"/>
    </row>
    <row r="6" spans="2:10" ht="15">
      <c r="B6" s="135"/>
      <c r="C6" s="136"/>
      <c r="D6" s="135"/>
      <c r="E6" s="135"/>
      <c r="F6" s="135"/>
      <c r="G6" s="137"/>
      <c r="H6" s="138"/>
      <c r="I6" s="138"/>
      <c r="J6" s="135"/>
    </row>
    <row r="7" spans="2:10" ht="15">
      <c r="B7" s="135"/>
      <c r="C7" s="135"/>
      <c r="D7" s="135"/>
      <c r="E7" s="135"/>
      <c r="F7" s="135"/>
      <c r="G7" s="137"/>
      <c r="H7" s="138"/>
      <c r="I7" s="138"/>
      <c r="J7" s="135"/>
    </row>
    <row r="8" spans="1:10" ht="23.25">
      <c r="A8" s="453" t="s">
        <v>213</v>
      </c>
      <c r="B8" s="453"/>
      <c r="C8" s="453"/>
      <c r="D8" s="453"/>
      <c r="E8" s="453"/>
      <c r="F8" s="453"/>
      <c r="G8" s="453"/>
      <c r="H8" s="453"/>
      <c r="I8" s="453"/>
      <c r="J8" s="453"/>
    </row>
    <row r="9" spans="1:10" ht="23.25">
      <c r="A9" s="139"/>
      <c r="B9" s="139"/>
      <c r="C9" s="139"/>
      <c r="D9" s="139"/>
      <c r="E9" s="139"/>
      <c r="F9" s="139"/>
      <c r="G9" s="139"/>
      <c r="H9" s="139"/>
      <c r="I9" s="139"/>
      <c r="J9" s="140"/>
    </row>
    <row r="10" spans="1:10" ht="15">
      <c r="A10" s="454" t="s">
        <v>214</v>
      </c>
      <c r="B10" s="454"/>
      <c r="C10" s="454"/>
      <c r="D10" s="454"/>
      <c r="E10" s="454"/>
      <c r="F10" s="454"/>
      <c r="G10" s="454"/>
      <c r="H10" s="454"/>
      <c r="I10" s="454"/>
      <c r="J10" s="454"/>
    </row>
    <row r="11" spans="1:10" ht="15">
      <c r="A11" s="454">
        <v>1910034</v>
      </c>
      <c r="B11" s="454"/>
      <c r="C11" s="454"/>
      <c r="D11" s="454"/>
      <c r="E11" s="454"/>
      <c r="F11" s="454"/>
      <c r="G11" s="454"/>
      <c r="H11" s="454"/>
      <c r="I11" s="454"/>
      <c r="J11" s="454"/>
    </row>
    <row r="12" spans="1:10" ht="15.75">
      <c r="A12" s="455" t="s">
        <v>215</v>
      </c>
      <c r="B12" s="455"/>
      <c r="C12" s="455"/>
      <c r="D12" s="455"/>
      <c r="E12" s="455"/>
      <c r="F12" s="455"/>
      <c r="G12" s="455"/>
      <c r="H12" s="455"/>
      <c r="I12" s="455"/>
      <c r="J12" s="455"/>
    </row>
    <row r="13" spans="1:10" ht="15.75">
      <c r="A13" s="455" t="s">
        <v>216</v>
      </c>
      <c r="B13" s="455"/>
      <c r="C13" s="455"/>
      <c r="D13" s="455"/>
      <c r="E13" s="455"/>
      <c r="F13" s="455"/>
      <c r="G13" s="455"/>
      <c r="H13" s="455"/>
      <c r="I13" s="455"/>
      <c r="J13" s="455"/>
    </row>
    <row r="14" spans="1:9" ht="15">
      <c r="A14" s="141"/>
      <c r="B14" s="142"/>
      <c r="C14" s="142"/>
      <c r="D14" s="143"/>
      <c r="E14" s="144"/>
      <c r="F14" s="144"/>
      <c r="G14" s="144"/>
      <c r="H14" s="144"/>
      <c r="I14" s="144"/>
    </row>
    <row r="15" spans="1:9" ht="15">
      <c r="A15" s="141"/>
      <c r="B15" s="142"/>
      <c r="C15" s="142"/>
      <c r="D15" s="143"/>
      <c r="E15" s="144"/>
      <c r="F15" s="144"/>
      <c r="G15" s="144"/>
      <c r="H15" s="144"/>
      <c r="I15" s="144"/>
    </row>
    <row r="16" spans="1:9" ht="15">
      <c r="A16" s="141"/>
      <c r="B16" s="142"/>
      <c r="C16" s="142"/>
      <c r="D16" s="143"/>
      <c r="E16" s="144"/>
      <c r="F16" s="144"/>
      <c r="G16" s="144"/>
      <c r="H16" s="144"/>
      <c r="I16" s="144"/>
    </row>
    <row r="17" spans="1:9" ht="15">
      <c r="A17" s="141"/>
      <c r="B17" s="145" t="s">
        <v>217</v>
      </c>
      <c r="C17" s="146" t="s">
        <v>218</v>
      </c>
      <c r="D17" s="147"/>
      <c r="E17" s="140"/>
      <c r="F17" s="140"/>
      <c r="G17" s="140"/>
      <c r="H17" s="140"/>
      <c r="I17" s="140"/>
    </row>
    <row r="18" spans="1:9" ht="15.75">
      <c r="A18" s="141"/>
      <c r="B18" s="148"/>
      <c r="C18" s="138" t="s">
        <v>219</v>
      </c>
      <c r="D18" s="138"/>
      <c r="E18" s="149" t="s">
        <v>10</v>
      </c>
      <c r="F18" s="149"/>
      <c r="G18" s="150"/>
      <c r="H18" s="151"/>
      <c r="I18" s="152"/>
    </row>
    <row r="19" spans="1:9" ht="15">
      <c r="A19" s="141"/>
      <c r="B19" s="148"/>
      <c r="C19" s="456" t="s">
        <v>220</v>
      </c>
      <c r="D19" s="456"/>
      <c r="E19" s="153" t="s">
        <v>12</v>
      </c>
      <c r="F19" s="153"/>
      <c r="G19" s="150"/>
      <c r="H19" s="154"/>
      <c r="I19" s="152"/>
    </row>
    <row r="20" spans="1:9" ht="15.75">
      <c r="A20" s="141"/>
      <c r="B20" s="148"/>
      <c r="C20" s="457" t="s">
        <v>221</v>
      </c>
      <c r="D20" s="457"/>
      <c r="E20" s="155" t="s">
        <v>222</v>
      </c>
      <c r="F20" s="150"/>
      <c r="G20" s="150"/>
      <c r="H20" s="156"/>
      <c r="I20" s="152"/>
    </row>
    <row r="21" spans="1:9" ht="15.75">
      <c r="A21" s="141"/>
      <c r="B21" s="142"/>
      <c r="C21" s="457" t="s">
        <v>223</v>
      </c>
      <c r="D21" s="457"/>
      <c r="E21" s="157" t="s">
        <v>224</v>
      </c>
      <c r="F21" s="158"/>
      <c r="G21" s="158"/>
      <c r="H21" s="156"/>
      <c r="I21" s="144"/>
    </row>
    <row r="22" spans="1:9" ht="15.75">
      <c r="A22" s="141"/>
      <c r="B22" s="142"/>
      <c r="C22" s="457" t="s">
        <v>225</v>
      </c>
      <c r="D22" s="457"/>
      <c r="E22" s="458">
        <v>736510473</v>
      </c>
      <c r="F22" s="458"/>
      <c r="G22" s="159"/>
      <c r="H22" s="156"/>
      <c r="I22" s="144"/>
    </row>
    <row r="23" spans="1:9" ht="15">
      <c r="A23" s="141"/>
      <c r="B23" s="142"/>
      <c r="C23" s="142"/>
      <c r="D23" s="143"/>
      <c r="E23" s="144"/>
      <c r="F23" s="144"/>
      <c r="G23" s="144"/>
      <c r="H23" s="160"/>
      <c r="I23" s="144"/>
    </row>
    <row r="24" spans="1:9" ht="15">
      <c r="A24" s="145"/>
      <c r="B24" s="145" t="s">
        <v>226</v>
      </c>
      <c r="C24" s="146" t="s">
        <v>227</v>
      </c>
      <c r="D24" s="147"/>
      <c r="E24" s="140"/>
      <c r="F24" s="161"/>
      <c r="G24" s="140"/>
      <c r="H24" s="140"/>
      <c r="I24" s="140"/>
    </row>
    <row r="25" spans="1:10" ht="15.75">
      <c r="A25" s="145"/>
      <c r="B25" s="148"/>
      <c r="C25" s="138" t="s">
        <v>219</v>
      </c>
      <c r="D25" s="138"/>
      <c r="E25" s="162" t="s">
        <v>228</v>
      </c>
      <c r="F25" s="162"/>
      <c r="G25" s="150"/>
      <c r="H25" s="163"/>
      <c r="I25" s="152"/>
      <c r="J25" s="152"/>
    </row>
    <row r="26" spans="1:10" ht="15">
      <c r="A26" s="145"/>
      <c r="B26" s="148"/>
      <c r="C26" s="456" t="s">
        <v>220</v>
      </c>
      <c r="D26" s="456"/>
      <c r="E26" s="164">
        <v>25531328</v>
      </c>
      <c r="F26" s="164"/>
      <c r="G26" s="165" t="s">
        <v>14</v>
      </c>
      <c r="H26" s="162" t="s">
        <v>28</v>
      </c>
      <c r="I26" s="152"/>
      <c r="J26" s="152"/>
    </row>
    <row r="27" spans="1:10" ht="15.75">
      <c r="A27" s="145"/>
      <c r="B27" s="148"/>
      <c r="C27" s="457" t="s">
        <v>221</v>
      </c>
      <c r="D27" s="457"/>
      <c r="E27" s="166" t="s">
        <v>229</v>
      </c>
      <c r="F27" s="150"/>
      <c r="G27" s="150"/>
      <c r="H27" s="163"/>
      <c r="I27" s="152"/>
      <c r="J27" s="152"/>
    </row>
    <row r="28" spans="1:10" ht="15.75">
      <c r="A28" s="145"/>
      <c r="B28" s="148"/>
      <c r="C28" s="457" t="s">
        <v>230</v>
      </c>
      <c r="D28" s="457"/>
      <c r="E28" s="162" t="s">
        <v>255</v>
      </c>
      <c r="F28" s="150"/>
      <c r="G28" s="150"/>
      <c r="H28" s="163"/>
      <c r="I28" s="152"/>
      <c r="J28" s="152"/>
    </row>
    <row r="29" spans="1:10" ht="15">
      <c r="A29" s="145"/>
      <c r="B29" s="148"/>
      <c r="C29" s="457" t="s">
        <v>225</v>
      </c>
      <c r="D29" s="457"/>
      <c r="E29" s="459">
        <v>566623798</v>
      </c>
      <c r="F29" s="459"/>
      <c r="G29" s="168" t="s">
        <v>231</v>
      </c>
      <c r="H29" s="167">
        <v>566623798</v>
      </c>
      <c r="I29" s="152"/>
      <c r="J29" s="152"/>
    </row>
    <row r="30" spans="1:10" ht="15.75">
      <c r="A30" s="145"/>
      <c r="B30" s="148"/>
      <c r="C30" s="457" t="s">
        <v>232</v>
      </c>
      <c r="D30" s="457"/>
      <c r="E30" s="460" t="s">
        <v>233</v>
      </c>
      <c r="F30" s="461"/>
      <c r="G30" s="461"/>
      <c r="H30" s="163"/>
      <c r="I30" s="152"/>
      <c r="J30" s="152"/>
    </row>
    <row r="31" spans="1:9" ht="15.75">
      <c r="A31" s="145"/>
      <c r="B31" s="148"/>
      <c r="C31" s="138" t="s">
        <v>234</v>
      </c>
      <c r="D31" s="138"/>
      <c r="E31" s="162"/>
      <c r="F31" s="162"/>
      <c r="G31" s="150"/>
      <c r="H31" s="163"/>
      <c r="I31" s="140"/>
    </row>
    <row r="32" spans="1:9" ht="15.75">
      <c r="A32" s="145"/>
      <c r="B32" s="148"/>
      <c r="C32" s="457" t="s">
        <v>221</v>
      </c>
      <c r="D32" s="457"/>
      <c r="E32" s="166" t="s">
        <v>235</v>
      </c>
      <c r="F32" s="150"/>
      <c r="G32" s="150"/>
      <c r="H32" s="163"/>
      <c r="I32" s="140"/>
    </row>
    <row r="33" spans="1:9" ht="15">
      <c r="A33" s="145"/>
      <c r="B33" s="148"/>
      <c r="C33" s="169"/>
      <c r="D33" s="147"/>
      <c r="E33" s="140"/>
      <c r="F33" s="140"/>
      <c r="G33" s="140"/>
      <c r="H33" s="140"/>
      <c r="I33" s="140"/>
    </row>
    <row r="34" spans="1:9" ht="15">
      <c r="A34" s="145"/>
      <c r="B34" s="145" t="s">
        <v>236</v>
      </c>
      <c r="C34" s="146" t="s">
        <v>237</v>
      </c>
      <c r="D34" s="147"/>
      <c r="E34" s="140"/>
      <c r="F34" s="140"/>
      <c r="G34" s="140"/>
      <c r="H34" s="140"/>
      <c r="I34" s="140"/>
    </row>
    <row r="35" spans="1:10" ht="15">
      <c r="A35" s="170"/>
      <c r="B35" s="171"/>
      <c r="C35" s="172" t="s">
        <v>238</v>
      </c>
      <c r="D35" s="140" t="s">
        <v>239</v>
      </c>
      <c r="E35" s="146"/>
      <c r="F35" s="146"/>
      <c r="G35" s="146"/>
      <c r="H35" s="146"/>
      <c r="I35" s="146"/>
      <c r="J35" s="146"/>
    </row>
    <row r="36" spans="1:9" ht="15">
      <c r="A36" s="140"/>
      <c r="B36" s="171"/>
      <c r="C36" s="140" t="s">
        <v>240</v>
      </c>
      <c r="D36" s="173"/>
      <c r="E36" s="174"/>
      <c r="F36" s="174"/>
      <c r="G36" s="174"/>
      <c r="H36" s="174"/>
      <c r="I36" s="175"/>
    </row>
    <row r="37" spans="1:9" ht="15.75" thickBot="1">
      <c r="A37" s="140"/>
      <c r="B37" s="171"/>
      <c r="C37" s="166"/>
      <c r="D37" s="176"/>
      <c r="E37" s="176"/>
      <c r="F37" s="176"/>
      <c r="G37" s="177"/>
      <c r="H37" s="177"/>
      <c r="I37" s="177"/>
    </row>
    <row r="38" spans="1:10" ht="15">
      <c r="A38" s="140"/>
      <c r="B38" s="171"/>
      <c r="C38" s="466" t="str">
        <f>A12</f>
        <v>Žďár nad Sázavou - rekonstrukce ulice Nádražní</v>
      </c>
      <c r="D38" s="467"/>
      <c r="E38" s="467"/>
      <c r="F38" s="468"/>
      <c r="G38" s="472" t="s">
        <v>241</v>
      </c>
      <c r="H38" s="473"/>
      <c r="I38" s="473"/>
      <c r="J38" s="474"/>
    </row>
    <row r="39" spans="1:10" ht="15">
      <c r="A39" s="140"/>
      <c r="B39" s="171"/>
      <c r="C39" s="469"/>
      <c r="D39" s="470"/>
      <c r="E39" s="470"/>
      <c r="F39" s="471"/>
      <c r="G39" s="178" t="s">
        <v>75</v>
      </c>
      <c r="H39" s="178" t="s">
        <v>242</v>
      </c>
      <c r="I39" s="178" t="s">
        <v>243</v>
      </c>
      <c r="J39" s="179" t="s">
        <v>244</v>
      </c>
    </row>
    <row r="40" spans="1:10" ht="15">
      <c r="A40" s="180"/>
      <c r="B40" s="181"/>
      <c r="C40" s="182" t="s">
        <v>245</v>
      </c>
      <c r="D40" s="475" t="s">
        <v>246</v>
      </c>
      <c r="E40" s="476"/>
      <c r="F40" s="477"/>
      <c r="G40" s="183" t="s">
        <v>247</v>
      </c>
      <c r="H40" s="184" t="s">
        <v>248</v>
      </c>
      <c r="I40" s="185">
        <v>2455</v>
      </c>
      <c r="J40" s="186">
        <f>H40*I40</f>
        <v>34370</v>
      </c>
    </row>
    <row r="41" spans="1:10" ht="15">
      <c r="A41" s="180"/>
      <c r="B41" s="181"/>
      <c r="C41" s="182" t="s">
        <v>249</v>
      </c>
      <c r="D41" s="475" t="s">
        <v>250</v>
      </c>
      <c r="E41" s="476"/>
      <c r="F41" s="477"/>
      <c r="G41" s="183" t="s">
        <v>247</v>
      </c>
      <c r="H41" s="184" t="s">
        <v>52</v>
      </c>
      <c r="I41" s="185">
        <v>4046</v>
      </c>
      <c r="J41" s="186">
        <f>H41*I41</f>
        <v>4046</v>
      </c>
    </row>
    <row r="42" spans="1:10" ht="15">
      <c r="A42" s="140"/>
      <c r="B42" s="171"/>
      <c r="C42" s="478" t="s">
        <v>251</v>
      </c>
      <c r="D42" s="479"/>
      <c r="E42" s="479"/>
      <c r="F42" s="479"/>
      <c r="G42" s="479"/>
      <c r="H42" s="479"/>
      <c r="I42" s="480"/>
      <c r="J42" s="187">
        <f>SUM(J40:J41)</f>
        <v>38416</v>
      </c>
    </row>
    <row r="43" spans="1:10" ht="15">
      <c r="A43" s="140"/>
      <c r="B43" s="171"/>
      <c r="C43" s="481" t="s">
        <v>252</v>
      </c>
      <c r="D43" s="482"/>
      <c r="E43" s="482"/>
      <c r="F43" s="482"/>
      <c r="G43" s="482"/>
      <c r="H43" s="482"/>
      <c r="I43" s="483"/>
      <c r="J43" s="188">
        <f>J42*0.21</f>
        <v>8067.36</v>
      </c>
    </row>
    <row r="44" spans="1:10" ht="15.75" thickBot="1">
      <c r="A44" s="140"/>
      <c r="B44" s="171"/>
      <c r="C44" s="462" t="s">
        <v>253</v>
      </c>
      <c r="D44" s="463"/>
      <c r="E44" s="463"/>
      <c r="F44" s="463"/>
      <c r="G44" s="463"/>
      <c r="H44" s="463"/>
      <c r="I44" s="464"/>
      <c r="J44" s="189">
        <f>SUM(J42:J43)</f>
        <v>46483.36</v>
      </c>
    </row>
    <row r="45" spans="1:9" ht="15">
      <c r="A45" s="140"/>
      <c r="B45" s="171"/>
      <c r="C45" s="166"/>
      <c r="D45" s="176"/>
      <c r="E45" s="176"/>
      <c r="F45" s="176"/>
      <c r="G45" s="177"/>
      <c r="H45" s="177"/>
      <c r="I45" s="177"/>
    </row>
    <row r="46" spans="1:9" ht="15">
      <c r="A46" s="140"/>
      <c r="B46" s="190"/>
      <c r="C46" s="191"/>
      <c r="D46" s="192"/>
      <c r="E46" s="192"/>
      <c r="F46" s="192"/>
      <c r="G46" s="193"/>
      <c r="H46" s="193"/>
      <c r="I46" s="193"/>
    </row>
    <row r="47" spans="1:9" ht="15">
      <c r="A47" s="140"/>
      <c r="B47" s="140" t="s">
        <v>254</v>
      </c>
      <c r="C47" s="194"/>
      <c r="D47" s="147"/>
      <c r="E47" s="195"/>
      <c r="F47" s="196">
        <v>43879</v>
      </c>
      <c r="G47" s="196"/>
      <c r="H47" s="196"/>
      <c r="I47" s="140"/>
    </row>
    <row r="48" spans="1:9" ht="15">
      <c r="A48" s="140"/>
      <c r="B48" s="140"/>
      <c r="C48" s="194"/>
      <c r="D48" s="147"/>
      <c r="E48" s="195"/>
      <c r="F48" s="196"/>
      <c r="G48" s="196"/>
      <c r="H48" s="196"/>
      <c r="I48" s="140"/>
    </row>
    <row r="49" spans="1:9" ht="15">
      <c r="A49" s="140"/>
      <c r="B49" s="140"/>
      <c r="C49" s="194"/>
      <c r="D49" s="147"/>
      <c r="E49" s="195"/>
      <c r="F49" s="196"/>
      <c r="G49" s="196"/>
      <c r="H49" s="196"/>
      <c r="I49" s="140"/>
    </row>
    <row r="50" spans="1:9" ht="15">
      <c r="A50" s="140"/>
      <c r="B50" s="140"/>
      <c r="C50" s="194"/>
      <c r="D50" s="147"/>
      <c r="E50" s="195"/>
      <c r="F50" s="196"/>
      <c r="G50" s="196"/>
      <c r="H50" s="196"/>
      <c r="I50" s="140"/>
    </row>
    <row r="51" spans="1:9" ht="15">
      <c r="A51" s="140"/>
      <c r="B51" s="140"/>
      <c r="C51" s="194"/>
      <c r="D51" s="147"/>
      <c r="E51" s="195"/>
      <c r="F51" s="196"/>
      <c r="G51" s="196"/>
      <c r="H51" s="196"/>
      <c r="I51" s="140"/>
    </row>
    <row r="52" spans="1:9" ht="15">
      <c r="A52" s="140"/>
      <c r="B52" s="140"/>
      <c r="C52" s="194"/>
      <c r="D52" s="147"/>
      <c r="E52" s="147"/>
      <c r="F52" s="147"/>
      <c r="G52" s="147"/>
      <c r="H52" s="147"/>
      <c r="I52" s="140"/>
    </row>
    <row r="53" spans="1:9" ht="15">
      <c r="A53" s="140"/>
      <c r="B53" s="140"/>
      <c r="C53" s="194"/>
      <c r="D53" s="147"/>
      <c r="E53" s="147"/>
      <c r="F53" s="147"/>
      <c r="G53" s="147"/>
      <c r="H53" s="147"/>
      <c r="I53" s="140"/>
    </row>
    <row r="54" spans="1:10" ht="15">
      <c r="A54" s="140"/>
      <c r="B54" s="140"/>
      <c r="C54" s="140"/>
      <c r="D54" s="140"/>
      <c r="E54" s="140"/>
      <c r="F54" s="140"/>
      <c r="G54" s="197"/>
      <c r="H54" s="198"/>
      <c r="I54" s="198"/>
      <c r="J54" s="198"/>
    </row>
    <row r="55" spans="2:10" ht="15">
      <c r="B55" s="140"/>
      <c r="C55" s="140"/>
      <c r="D55" s="140"/>
      <c r="E55" s="140"/>
      <c r="F55" s="140"/>
      <c r="G55" s="199"/>
      <c r="H55" s="465"/>
      <c r="I55" s="465"/>
      <c r="J55" s="465"/>
    </row>
  </sheetData>
  <sheetProtection/>
  <mergeCells count="26">
    <mergeCell ref="C44:I44"/>
    <mergeCell ref="H55:J55"/>
    <mergeCell ref="C38:F39"/>
    <mergeCell ref="G38:J38"/>
    <mergeCell ref="D40:F40"/>
    <mergeCell ref="D41:F41"/>
    <mergeCell ref="C42:I42"/>
    <mergeCell ref="C43:I43"/>
    <mergeCell ref="C28:D28"/>
    <mergeCell ref="C29:D29"/>
    <mergeCell ref="E29:F29"/>
    <mergeCell ref="C30:D30"/>
    <mergeCell ref="E30:G30"/>
    <mergeCell ref="C32:D32"/>
    <mergeCell ref="C20:D20"/>
    <mergeCell ref="C21:D21"/>
    <mergeCell ref="C22:D22"/>
    <mergeCell ref="E22:F22"/>
    <mergeCell ref="C26:D26"/>
    <mergeCell ref="C27:D27"/>
    <mergeCell ref="A8:J8"/>
    <mergeCell ref="A10:J10"/>
    <mergeCell ref="A11:J11"/>
    <mergeCell ref="A12:J12"/>
    <mergeCell ref="A13:J13"/>
    <mergeCell ref="C19:D19"/>
  </mergeCells>
  <hyperlinks>
    <hyperlink ref="E30" r:id="rId1" display="1zpv@1zpv.cz"/>
  </hyperlinks>
  <printOptions/>
  <pageMargins left="0.7" right="0.7" top="0.787401575" bottom="0.787401575" header="0.3" footer="0.3"/>
  <pageSetup horizontalDpi="600" verticalDpi="600" orientation="portrait" paperSize="9" scale="7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view="pageBreakPreview" zoomScale="60" zoomScalePageLayoutView="0" workbookViewId="0" topLeftCell="A27">
      <selection activeCell="I66" sqref="I66"/>
    </sheetView>
  </sheetViews>
  <sheetFormatPr defaultColWidth="9.140625" defaultRowHeight="15"/>
  <cols>
    <col min="1" max="1" width="2.57421875" style="0" customWidth="1"/>
    <col min="2" max="2" width="3.421875" style="0" customWidth="1"/>
    <col min="3" max="3" width="10.7109375" style="0" customWidth="1"/>
    <col min="4" max="4" width="8.421875" style="0" customWidth="1"/>
    <col min="5" max="5" width="13.8515625" style="0" customWidth="1"/>
    <col min="6" max="6" width="24.140625" style="0" customWidth="1"/>
    <col min="7" max="7" width="9.7109375" style="0" customWidth="1"/>
    <col min="8" max="8" width="11.8515625" style="0" customWidth="1"/>
    <col min="9" max="9" width="12.8515625" style="0" customWidth="1"/>
    <col min="10" max="10" width="12.28125" style="0" customWidth="1"/>
  </cols>
  <sheetData>
    <row r="2" spans="1:9" ht="15">
      <c r="A2" s="133"/>
      <c r="B2" s="133"/>
      <c r="C2" s="134" t="s">
        <v>25</v>
      </c>
      <c r="D2" s="133"/>
      <c r="E2" s="133"/>
      <c r="F2" s="133"/>
      <c r="G2" s="133"/>
      <c r="H2" s="133"/>
      <c r="I2" s="133"/>
    </row>
    <row r="3" spans="2:10" ht="15">
      <c r="B3" s="135"/>
      <c r="C3" s="136" t="s">
        <v>27</v>
      </c>
      <c r="D3" s="135"/>
      <c r="E3" s="135"/>
      <c r="F3" s="135"/>
      <c r="G3" s="135"/>
      <c r="H3" s="135"/>
      <c r="I3" s="135"/>
      <c r="J3" s="135"/>
    </row>
    <row r="4" spans="2:10" ht="15">
      <c r="B4" s="135"/>
      <c r="C4" s="136" t="s">
        <v>212</v>
      </c>
      <c r="D4" s="135"/>
      <c r="E4" s="135"/>
      <c r="F4" s="135"/>
      <c r="G4" s="137"/>
      <c r="H4" s="138"/>
      <c r="I4" s="138"/>
      <c r="J4" s="135"/>
    </row>
    <row r="5" spans="2:10" ht="15">
      <c r="B5" s="135"/>
      <c r="C5" s="136"/>
      <c r="D5" s="135"/>
      <c r="E5" s="135"/>
      <c r="G5" s="137"/>
      <c r="H5" s="138"/>
      <c r="I5" s="138"/>
      <c r="J5" s="135"/>
    </row>
    <row r="6" spans="2:10" ht="15">
      <c r="B6" s="135"/>
      <c r="C6" s="136"/>
      <c r="D6" s="135"/>
      <c r="E6" s="135"/>
      <c r="F6" s="135"/>
      <c r="G6" s="137"/>
      <c r="H6" s="138"/>
      <c r="I6" s="138"/>
      <c r="J6" s="135"/>
    </row>
    <row r="7" spans="2:10" ht="15">
      <c r="B7" s="135"/>
      <c r="C7" s="135"/>
      <c r="D7" s="135"/>
      <c r="E7" s="135"/>
      <c r="F7" s="135"/>
      <c r="G7" s="137"/>
      <c r="H7" s="138"/>
      <c r="I7" s="138"/>
      <c r="J7" s="135"/>
    </row>
    <row r="8" spans="1:10" ht="23.25">
      <c r="A8" s="453" t="s">
        <v>213</v>
      </c>
      <c r="B8" s="453"/>
      <c r="C8" s="453"/>
      <c r="D8" s="453"/>
      <c r="E8" s="453"/>
      <c r="F8" s="453"/>
      <c r="G8" s="453"/>
      <c r="H8" s="453"/>
      <c r="I8" s="453"/>
      <c r="J8" s="453"/>
    </row>
    <row r="9" spans="1:10" ht="23.25">
      <c r="A9" s="139"/>
      <c r="B9" s="139"/>
      <c r="C9" s="139"/>
      <c r="D9" s="139"/>
      <c r="E9" s="139"/>
      <c r="F9" s="139"/>
      <c r="G9" s="139"/>
      <c r="H9" s="139"/>
      <c r="I9" s="139"/>
      <c r="J9" s="140"/>
    </row>
    <row r="10" spans="1:10" ht="15">
      <c r="A10" s="454" t="s">
        <v>214</v>
      </c>
      <c r="B10" s="454"/>
      <c r="C10" s="454"/>
      <c r="D10" s="454"/>
      <c r="E10" s="454"/>
      <c r="F10" s="454"/>
      <c r="G10" s="454"/>
      <c r="H10" s="454"/>
      <c r="I10" s="454"/>
      <c r="J10" s="454"/>
    </row>
    <row r="11" spans="1:10" ht="15">
      <c r="A11" s="454">
        <v>1910034</v>
      </c>
      <c r="B11" s="454"/>
      <c r="C11" s="454"/>
      <c r="D11" s="454"/>
      <c r="E11" s="454"/>
      <c r="F11" s="454"/>
      <c r="G11" s="454"/>
      <c r="H11" s="454"/>
      <c r="I11" s="454"/>
      <c r="J11" s="454"/>
    </row>
    <row r="12" spans="1:10" ht="15.75">
      <c r="A12" s="455" t="s">
        <v>215</v>
      </c>
      <c r="B12" s="455"/>
      <c r="C12" s="455"/>
      <c r="D12" s="455"/>
      <c r="E12" s="455"/>
      <c r="F12" s="455"/>
      <c r="G12" s="455"/>
      <c r="H12" s="455"/>
      <c r="I12" s="455"/>
      <c r="J12" s="455"/>
    </row>
    <row r="13" spans="1:10" ht="15.75">
      <c r="A13" s="455" t="s">
        <v>290</v>
      </c>
      <c r="B13" s="455"/>
      <c r="C13" s="455"/>
      <c r="D13" s="455"/>
      <c r="E13" s="455"/>
      <c r="F13" s="455"/>
      <c r="G13" s="455"/>
      <c r="H13" s="455"/>
      <c r="I13" s="455"/>
      <c r="J13" s="455"/>
    </row>
    <row r="14" spans="1:9" ht="15">
      <c r="A14" s="141"/>
      <c r="B14" s="142"/>
      <c r="C14" s="142"/>
      <c r="D14" s="143"/>
      <c r="E14" s="144"/>
      <c r="F14" s="144"/>
      <c r="G14" s="144"/>
      <c r="H14" s="144"/>
      <c r="I14" s="144"/>
    </row>
    <row r="15" spans="1:9" ht="15">
      <c r="A15" s="141"/>
      <c r="B15" s="142"/>
      <c r="C15" s="142"/>
      <c r="D15" s="143"/>
      <c r="E15" s="144"/>
      <c r="F15" s="144"/>
      <c r="G15" s="144"/>
      <c r="H15" s="144"/>
      <c r="I15" s="144"/>
    </row>
    <row r="16" spans="1:9" ht="15">
      <c r="A16" s="141"/>
      <c r="B16" s="142"/>
      <c r="C16" s="142"/>
      <c r="D16" s="143"/>
      <c r="E16" s="144"/>
      <c r="F16" s="144"/>
      <c r="G16" s="144"/>
      <c r="H16" s="144"/>
      <c r="I16" s="144"/>
    </row>
    <row r="17" spans="1:9" ht="15">
      <c r="A17" s="141"/>
      <c r="B17" s="145" t="s">
        <v>217</v>
      </c>
      <c r="C17" s="146" t="s">
        <v>218</v>
      </c>
      <c r="D17" s="147"/>
      <c r="E17" s="140"/>
      <c r="F17" s="140"/>
      <c r="G17" s="140"/>
      <c r="H17" s="140"/>
      <c r="I17" s="140"/>
    </row>
    <row r="18" spans="1:9" ht="15.75">
      <c r="A18" s="141"/>
      <c r="B18" s="148"/>
      <c r="C18" s="138" t="s">
        <v>219</v>
      </c>
      <c r="D18" s="138"/>
      <c r="E18" s="149" t="s">
        <v>10</v>
      </c>
      <c r="F18" s="149"/>
      <c r="G18" s="150"/>
      <c r="H18" s="151"/>
      <c r="I18" s="152"/>
    </row>
    <row r="19" spans="1:9" ht="15">
      <c r="A19" s="141"/>
      <c r="B19" s="148"/>
      <c r="C19" s="456" t="s">
        <v>220</v>
      </c>
      <c r="D19" s="456"/>
      <c r="E19" s="153" t="s">
        <v>12</v>
      </c>
      <c r="F19" s="153"/>
      <c r="G19" s="150"/>
      <c r="H19" s="154"/>
      <c r="I19" s="152"/>
    </row>
    <row r="20" spans="1:9" ht="15.75">
      <c r="A20" s="141"/>
      <c r="B20" s="148"/>
      <c r="C20" s="457" t="s">
        <v>221</v>
      </c>
      <c r="D20" s="457"/>
      <c r="E20" s="155" t="s">
        <v>222</v>
      </c>
      <c r="F20" s="150"/>
      <c r="G20" s="150"/>
      <c r="H20" s="156"/>
      <c r="I20" s="152"/>
    </row>
    <row r="21" spans="1:9" ht="15.75">
      <c r="A21" s="141"/>
      <c r="B21" s="142"/>
      <c r="C21" s="457" t="s">
        <v>223</v>
      </c>
      <c r="D21" s="457"/>
      <c r="E21" s="157" t="s">
        <v>224</v>
      </c>
      <c r="F21" s="158"/>
      <c r="G21" s="158"/>
      <c r="H21" s="156"/>
      <c r="I21" s="144"/>
    </row>
    <row r="22" spans="1:9" ht="15.75">
      <c r="A22" s="141"/>
      <c r="B22" s="142"/>
      <c r="C22" s="457" t="s">
        <v>225</v>
      </c>
      <c r="D22" s="457"/>
      <c r="E22" s="458">
        <v>736510473</v>
      </c>
      <c r="F22" s="458"/>
      <c r="G22" s="159"/>
      <c r="H22" s="156"/>
      <c r="I22" s="144"/>
    </row>
    <row r="23" spans="1:9" ht="15">
      <c r="A23" s="141"/>
      <c r="B23" s="142"/>
      <c r="C23" s="142"/>
      <c r="D23" s="143"/>
      <c r="E23" s="144"/>
      <c r="F23" s="144"/>
      <c r="G23" s="144"/>
      <c r="H23" s="160"/>
      <c r="I23" s="144"/>
    </row>
    <row r="24" spans="1:9" ht="15">
      <c r="A24" s="145"/>
      <c r="B24" s="145" t="s">
        <v>226</v>
      </c>
      <c r="C24" s="146" t="s">
        <v>227</v>
      </c>
      <c r="D24" s="147"/>
      <c r="E24" s="140"/>
      <c r="F24" s="161"/>
      <c r="G24" s="140"/>
      <c r="H24" s="140"/>
      <c r="I24" s="140"/>
    </row>
    <row r="25" spans="1:10" ht="15.75">
      <c r="A25" s="145"/>
      <c r="B25" s="148"/>
      <c r="C25" s="138" t="s">
        <v>219</v>
      </c>
      <c r="D25" s="138"/>
      <c r="E25" s="162" t="s">
        <v>228</v>
      </c>
      <c r="F25" s="162"/>
      <c r="G25" s="150"/>
      <c r="H25" s="163"/>
      <c r="I25" s="152"/>
      <c r="J25" s="152"/>
    </row>
    <row r="26" spans="1:10" ht="15">
      <c r="A26" s="145"/>
      <c r="B26" s="148"/>
      <c r="C26" s="456" t="s">
        <v>220</v>
      </c>
      <c r="D26" s="456"/>
      <c r="E26" s="164">
        <v>25531328</v>
      </c>
      <c r="F26" s="164"/>
      <c r="G26" s="165" t="s">
        <v>14</v>
      </c>
      <c r="H26" s="162" t="s">
        <v>28</v>
      </c>
      <c r="I26" s="152"/>
      <c r="J26" s="152"/>
    </row>
    <row r="27" spans="1:10" ht="15.75">
      <c r="A27" s="145"/>
      <c r="B27" s="148"/>
      <c r="C27" s="457" t="s">
        <v>221</v>
      </c>
      <c r="D27" s="457"/>
      <c r="E27" s="166" t="s">
        <v>229</v>
      </c>
      <c r="F27" s="150"/>
      <c r="G27" s="150"/>
      <c r="H27" s="163"/>
      <c r="I27" s="152"/>
      <c r="J27" s="152"/>
    </row>
    <row r="28" spans="1:10" ht="15.75">
      <c r="A28" s="145"/>
      <c r="B28" s="148"/>
      <c r="C28" s="457" t="s">
        <v>230</v>
      </c>
      <c r="D28" s="457"/>
      <c r="E28" s="162" t="s">
        <v>255</v>
      </c>
      <c r="F28" s="150"/>
      <c r="G28" s="150"/>
      <c r="H28" s="163"/>
      <c r="I28" s="152"/>
      <c r="J28" s="152"/>
    </row>
    <row r="29" spans="1:10" ht="15">
      <c r="A29" s="145"/>
      <c r="B29" s="148"/>
      <c r="C29" s="457" t="s">
        <v>225</v>
      </c>
      <c r="D29" s="457"/>
      <c r="E29" s="459">
        <v>566623798</v>
      </c>
      <c r="F29" s="459"/>
      <c r="G29" s="168" t="s">
        <v>231</v>
      </c>
      <c r="H29" s="167">
        <v>566623798</v>
      </c>
      <c r="I29" s="152"/>
      <c r="J29" s="152"/>
    </row>
    <row r="30" spans="1:10" ht="15.75">
      <c r="A30" s="145"/>
      <c r="B30" s="148"/>
      <c r="C30" s="457" t="s">
        <v>232</v>
      </c>
      <c r="D30" s="457"/>
      <c r="E30" s="460" t="s">
        <v>233</v>
      </c>
      <c r="F30" s="461"/>
      <c r="G30" s="461"/>
      <c r="H30" s="163"/>
      <c r="I30" s="152"/>
      <c r="J30" s="152"/>
    </row>
    <row r="31" spans="1:9" ht="15.75">
      <c r="A31" s="145"/>
      <c r="B31" s="148"/>
      <c r="C31" s="138" t="s">
        <v>234</v>
      </c>
      <c r="D31" s="138"/>
      <c r="E31" s="162"/>
      <c r="F31" s="162"/>
      <c r="G31" s="150"/>
      <c r="H31" s="163"/>
      <c r="I31" s="140"/>
    </row>
    <row r="32" spans="1:9" ht="15.75">
      <c r="A32" s="145"/>
      <c r="B32" s="148"/>
      <c r="C32" s="457" t="s">
        <v>221</v>
      </c>
      <c r="D32" s="457"/>
      <c r="E32" s="166" t="s">
        <v>235</v>
      </c>
      <c r="F32" s="150"/>
      <c r="G32" s="150"/>
      <c r="H32" s="163"/>
      <c r="I32" s="140"/>
    </row>
    <row r="33" spans="1:9" ht="15">
      <c r="A33" s="145"/>
      <c r="B33" s="148"/>
      <c r="C33" s="169"/>
      <c r="D33" s="147"/>
      <c r="E33" s="140"/>
      <c r="F33" s="140"/>
      <c r="G33" s="140"/>
      <c r="H33" s="140"/>
      <c r="I33" s="140"/>
    </row>
    <row r="34" spans="1:9" ht="15">
      <c r="A34" s="145"/>
      <c r="B34" s="145" t="s">
        <v>236</v>
      </c>
      <c r="C34" s="146" t="s">
        <v>237</v>
      </c>
      <c r="D34" s="147"/>
      <c r="E34" s="140"/>
      <c r="F34" s="140"/>
      <c r="G34" s="140"/>
      <c r="H34" s="140"/>
      <c r="I34" s="140"/>
    </row>
    <row r="35" spans="1:10" ht="15">
      <c r="A35" s="170"/>
      <c r="B35" s="171"/>
      <c r="C35" s="172" t="s">
        <v>238</v>
      </c>
      <c r="D35" s="140" t="s">
        <v>239</v>
      </c>
      <c r="E35" s="146"/>
      <c r="F35" s="146"/>
      <c r="G35" s="146"/>
      <c r="H35" s="146"/>
      <c r="I35" s="146"/>
      <c r="J35" s="146"/>
    </row>
    <row r="36" spans="1:9" ht="15">
      <c r="A36" s="140"/>
      <c r="B36" s="171"/>
      <c r="C36" s="140" t="s">
        <v>240</v>
      </c>
      <c r="D36" s="173"/>
      <c r="E36" s="174"/>
      <c r="F36" s="174"/>
      <c r="G36" s="174"/>
      <c r="H36" s="174"/>
      <c r="I36" s="175"/>
    </row>
    <row r="37" spans="1:9" ht="15.75" thickBot="1">
      <c r="A37" s="140"/>
      <c r="B37" s="171"/>
      <c r="C37" s="166"/>
      <c r="D37" s="176"/>
      <c r="E37" s="176"/>
      <c r="F37" s="176"/>
      <c r="G37" s="177"/>
      <c r="H37" s="177"/>
      <c r="I37" s="177"/>
    </row>
    <row r="38" spans="1:10" ht="15">
      <c r="A38" s="140"/>
      <c r="B38" s="171"/>
      <c r="C38" s="466" t="str">
        <f>A12</f>
        <v>Žďár nad Sázavou - rekonstrukce ulice Nádražní</v>
      </c>
      <c r="D38" s="467"/>
      <c r="E38" s="467"/>
      <c r="F38" s="468"/>
      <c r="G38" s="472" t="s">
        <v>241</v>
      </c>
      <c r="H38" s="473"/>
      <c r="I38" s="473"/>
      <c r="J38" s="474"/>
    </row>
    <row r="39" spans="1:10" ht="15">
      <c r="A39" s="140"/>
      <c r="B39" s="171"/>
      <c r="C39" s="469"/>
      <c r="D39" s="470"/>
      <c r="E39" s="470"/>
      <c r="F39" s="471"/>
      <c r="G39" s="178" t="s">
        <v>75</v>
      </c>
      <c r="H39" s="178" t="s">
        <v>242</v>
      </c>
      <c r="I39" s="178" t="s">
        <v>243</v>
      </c>
      <c r="J39" s="179" t="s">
        <v>244</v>
      </c>
    </row>
    <row r="40" spans="1:10" ht="15">
      <c r="A40" s="180"/>
      <c r="B40" s="181"/>
      <c r="C40" s="182"/>
      <c r="D40" s="475" t="s">
        <v>257</v>
      </c>
      <c r="E40" s="476"/>
      <c r="F40" s="477"/>
      <c r="G40" s="183"/>
      <c r="H40" s="184"/>
      <c r="I40" s="185"/>
      <c r="J40" s="186"/>
    </row>
    <row r="41" spans="1:10" ht="15">
      <c r="A41" s="180"/>
      <c r="B41" s="181"/>
      <c r="C41" s="182" t="s">
        <v>245</v>
      </c>
      <c r="D41" s="475" t="s">
        <v>258</v>
      </c>
      <c r="E41" s="476"/>
      <c r="F41" s="477"/>
      <c r="G41" s="183" t="s">
        <v>259</v>
      </c>
      <c r="H41" s="184" t="s">
        <v>52</v>
      </c>
      <c r="I41" s="185">
        <v>3835</v>
      </c>
      <c r="J41" s="186">
        <f aca="true" t="shared" si="0" ref="J41:J50">H41*I41</f>
        <v>3835</v>
      </c>
    </row>
    <row r="42" spans="1:10" ht="15">
      <c r="A42" s="180"/>
      <c r="B42" s="181"/>
      <c r="C42" s="182" t="s">
        <v>249</v>
      </c>
      <c r="D42" s="475" t="s">
        <v>260</v>
      </c>
      <c r="E42" s="476"/>
      <c r="F42" s="477"/>
      <c r="G42" s="183" t="s">
        <v>101</v>
      </c>
      <c r="H42" s="184" t="s">
        <v>52</v>
      </c>
      <c r="I42" s="185">
        <v>59</v>
      </c>
      <c r="J42" s="186">
        <f t="shared" si="0"/>
        <v>59</v>
      </c>
    </row>
    <row r="43" spans="1:10" ht="15">
      <c r="A43" s="180"/>
      <c r="B43" s="181"/>
      <c r="C43" s="182" t="s">
        <v>261</v>
      </c>
      <c r="D43" s="475" t="s">
        <v>262</v>
      </c>
      <c r="E43" s="476"/>
      <c r="F43" s="477"/>
      <c r="G43" s="183" t="s">
        <v>259</v>
      </c>
      <c r="H43" s="184" t="s">
        <v>263</v>
      </c>
      <c r="I43" s="185">
        <v>2250</v>
      </c>
      <c r="J43" s="186">
        <f t="shared" si="0"/>
        <v>20250</v>
      </c>
    </row>
    <row r="44" spans="1:10" ht="15">
      <c r="A44" s="180"/>
      <c r="B44" s="181"/>
      <c r="C44" s="182"/>
      <c r="D44" s="484" t="s">
        <v>264</v>
      </c>
      <c r="E44" s="485"/>
      <c r="F44" s="486"/>
      <c r="G44" s="200"/>
      <c r="H44" s="201"/>
      <c r="I44" s="202"/>
      <c r="J44" s="203">
        <f>SUM(J41:J43)</f>
        <v>24144</v>
      </c>
    </row>
    <row r="45" spans="1:10" ht="15">
      <c r="A45" s="180"/>
      <c r="B45" s="181"/>
      <c r="C45" s="182"/>
      <c r="D45" s="475" t="s">
        <v>265</v>
      </c>
      <c r="E45" s="476"/>
      <c r="F45" s="477"/>
      <c r="G45" s="183"/>
      <c r="H45" s="184"/>
      <c r="I45" s="185"/>
      <c r="J45" s="186"/>
    </row>
    <row r="46" spans="1:10" ht="15">
      <c r="A46" s="180"/>
      <c r="B46" s="181"/>
      <c r="C46" s="182" t="s">
        <v>266</v>
      </c>
      <c r="D46" s="475" t="s">
        <v>267</v>
      </c>
      <c r="E46" s="476"/>
      <c r="F46" s="477"/>
      <c r="G46" s="183" t="s">
        <v>268</v>
      </c>
      <c r="H46" s="184" t="s">
        <v>269</v>
      </c>
      <c r="I46" s="185">
        <v>0</v>
      </c>
      <c r="J46" s="186">
        <v>0</v>
      </c>
    </row>
    <row r="47" spans="1:10" ht="15">
      <c r="A47" s="180"/>
      <c r="B47" s="181"/>
      <c r="C47" s="182" t="s">
        <v>270</v>
      </c>
      <c r="D47" s="475" t="s">
        <v>271</v>
      </c>
      <c r="E47" s="476"/>
      <c r="F47" s="477"/>
      <c r="G47" s="183" t="s">
        <v>268</v>
      </c>
      <c r="H47" s="184" t="s">
        <v>269</v>
      </c>
      <c r="I47" s="185">
        <v>748</v>
      </c>
      <c r="J47" s="186">
        <f>H47*I47</f>
        <v>8228</v>
      </c>
    </row>
    <row r="48" spans="1:10" ht="15">
      <c r="A48" s="180"/>
      <c r="B48" s="181"/>
      <c r="C48" s="182" t="s">
        <v>272</v>
      </c>
      <c r="D48" s="475" t="s">
        <v>273</v>
      </c>
      <c r="E48" s="476"/>
      <c r="F48" s="477"/>
      <c r="G48" s="183" t="s">
        <v>268</v>
      </c>
      <c r="H48" s="184" t="s">
        <v>269</v>
      </c>
      <c r="I48" s="185">
        <v>430</v>
      </c>
      <c r="J48" s="186">
        <f>H48*I48</f>
        <v>4730</v>
      </c>
    </row>
    <row r="49" spans="1:10" ht="15">
      <c r="A49" s="180"/>
      <c r="B49" s="181"/>
      <c r="C49" s="182" t="s">
        <v>274</v>
      </c>
      <c r="D49" s="475" t="s">
        <v>275</v>
      </c>
      <c r="E49" s="476"/>
      <c r="F49" s="477"/>
      <c r="G49" s="183" t="s">
        <v>259</v>
      </c>
      <c r="H49" s="184" t="s">
        <v>52</v>
      </c>
      <c r="I49" s="185">
        <v>915</v>
      </c>
      <c r="J49" s="186">
        <f t="shared" si="0"/>
        <v>915</v>
      </c>
    </row>
    <row r="50" spans="1:10" ht="15">
      <c r="A50" s="180"/>
      <c r="B50" s="181"/>
      <c r="C50" s="182" t="s">
        <v>276</v>
      </c>
      <c r="D50" s="475" t="s">
        <v>277</v>
      </c>
      <c r="E50" s="476"/>
      <c r="F50" s="477"/>
      <c r="G50" s="183" t="s">
        <v>259</v>
      </c>
      <c r="H50" s="184" t="s">
        <v>52</v>
      </c>
      <c r="I50" s="185">
        <v>3900</v>
      </c>
      <c r="J50" s="186">
        <f t="shared" si="0"/>
        <v>3900</v>
      </c>
    </row>
    <row r="51" spans="1:10" ht="15">
      <c r="A51" s="180"/>
      <c r="B51" s="181"/>
      <c r="C51" s="182"/>
      <c r="D51" s="484" t="s">
        <v>278</v>
      </c>
      <c r="E51" s="485"/>
      <c r="F51" s="486"/>
      <c r="G51" s="200"/>
      <c r="H51" s="201"/>
      <c r="I51" s="202"/>
      <c r="J51" s="203">
        <f>SUM(J46:J50)</f>
        <v>17773</v>
      </c>
    </row>
    <row r="52" spans="1:10" ht="15">
      <c r="A52" s="140"/>
      <c r="B52" s="171"/>
      <c r="C52" s="478" t="s">
        <v>251</v>
      </c>
      <c r="D52" s="479"/>
      <c r="E52" s="479"/>
      <c r="F52" s="479"/>
      <c r="G52" s="479"/>
      <c r="H52" s="479"/>
      <c r="I52" s="480"/>
      <c r="J52" s="187">
        <f>J44+J51</f>
        <v>41917</v>
      </c>
    </row>
    <row r="53" spans="1:10" ht="15">
      <c r="A53" s="140"/>
      <c r="B53" s="171"/>
      <c r="C53" s="481" t="s">
        <v>252</v>
      </c>
      <c r="D53" s="482"/>
      <c r="E53" s="482"/>
      <c r="F53" s="482"/>
      <c r="G53" s="482"/>
      <c r="H53" s="482"/>
      <c r="I53" s="483"/>
      <c r="J53" s="188">
        <f>J52*0.21</f>
        <v>8802.57</v>
      </c>
    </row>
    <row r="54" spans="1:10" ht="15.75" thickBot="1">
      <c r="A54" s="140"/>
      <c r="B54" s="171"/>
      <c r="C54" s="462" t="s">
        <v>253</v>
      </c>
      <c r="D54" s="463"/>
      <c r="E54" s="463"/>
      <c r="F54" s="463"/>
      <c r="G54" s="463"/>
      <c r="H54" s="463"/>
      <c r="I54" s="464"/>
      <c r="J54" s="189">
        <f>SUM(J52:J53)</f>
        <v>50719.57</v>
      </c>
    </row>
    <row r="55" spans="1:9" ht="15">
      <c r="A55" s="140"/>
      <c r="B55" s="171"/>
      <c r="C55" s="166"/>
      <c r="D55" s="176"/>
      <c r="E55" s="176"/>
      <c r="F55" s="176"/>
      <c r="G55" s="177"/>
      <c r="H55" s="177"/>
      <c r="I55" s="177"/>
    </row>
    <row r="56" spans="1:9" ht="15">
      <c r="A56" s="204"/>
      <c r="B56" s="204" t="s">
        <v>279</v>
      </c>
      <c r="C56" s="147" t="s">
        <v>280</v>
      </c>
      <c r="D56" s="205"/>
      <c r="E56" s="205"/>
      <c r="F56" s="206"/>
      <c r="G56" s="206"/>
      <c r="H56" s="140"/>
      <c r="I56" s="140"/>
    </row>
    <row r="57" spans="1:9" ht="15">
      <c r="A57" s="204"/>
      <c r="B57" s="204"/>
      <c r="C57" s="147"/>
      <c r="D57" s="205" t="s">
        <v>281</v>
      </c>
      <c r="E57" s="207" t="s">
        <v>282</v>
      </c>
      <c r="F57" s="208" t="s">
        <v>283</v>
      </c>
      <c r="G57" s="209"/>
      <c r="H57" s="140"/>
      <c r="I57" s="140"/>
    </row>
    <row r="58" spans="1:9" ht="15">
      <c r="A58" s="204"/>
      <c r="B58" s="204"/>
      <c r="C58" s="147"/>
      <c r="D58" s="147"/>
      <c r="E58" s="207" t="s">
        <v>284</v>
      </c>
      <c r="F58" s="208" t="s">
        <v>283</v>
      </c>
      <c r="G58" s="209"/>
      <c r="H58" s="140"/>
      <c r="I58" s="140"/>
    </row>
    <row r="59" spans="1:9" ht="15">
      <c r="A59" s="204"/>
      <c r="B59" s="204"/>
      <c r="C59" s="147"/>
      <c r="D59" s="147"/>
      <c r="E59" s="140"/>
      <c r="F59" s="207"/>
      <c r="G59" s="206"/>
      <c r="H59" s="140"/>
      <c r="I59" s="140"/>
    </row>
    <row r="60" spans="1:9" ht="15">
      <c r="A60" s="140"/>
      <c r="B60" s="204"/>
      <c r="C60" s="147"/>
      <c r="D60" s="205" t="s">
        <v>285</v>
      </c>
      <c r="E60" s="170" t="s">
        <v>286</v>
      </c>
      <c r="F60" s="210"/>
      <c r="G60" s="140"/>
      <c r="H60" s="140"/>
      <c r="I60" s="140"/>
    </row>
    <row r="61" spans="1:9" ht="15">
      <c r="A61" s="204"/>
      <c r="B61" s="171"/>
      <c r="C61" s="211"/>
      <c r="D61" s="212"/>
      <c r="E61" s="211"/>
      <c r="F61" s="211"/>
      <c r="G61" s="140"/>
      <c r="H61" s="140"/>
      <c r="I61" s="140"/>
    </row>
    <row r="62" spans="1:9" ht="15">
      <c r="A62" s="204"/>
      <c r="B62" s="190" t="s">
        <v>287</v>
      </c>
      <c r="C62" s="213" t="s">
        <v>288</v>
      </c>
      <c r="D62" s="193"/>
      <c r="E62" s="170" t="s">
        <v>289</v>
      </c>
      <c r="F62" s="170"/>
      <c r="G62" s="193"/>
      <c r="H62" s="193"/>
      <c r="I62" s="193"/>
    </row>
    <row r="63" spans="1:9" ht="15">
      <c r="A63" s="140"/>
      <c r="B63" s="190"/>
      <c r="C63" s="191"/>
      <c r="D63" s="192"/>
      <c r="E63" s="192"/>
      <c r="F63" s="192"/>
      <c r="G63" s="193"/>
      <c r="H63" s="193"/>
      <c r="I63" s="193"/>
    </row>
    <row r="64" spans="1:9" ht="15">
      <c r="A64" s="140"/>
      <c r="B64" s="140" t="s">
        <v>254</v>
      </c>
      <c r="C64" s="194"/>
      <c r="D64" s="147"/>
      <c r="E64" s="195"/>
      <c r="F64" s="196">
        <v>43991</v>
      </c>
      <c r="G64" s="196"/>
      <c r="H64" s="196"/>
      <c r="I64" s="140"/>
    </row>
    <row r="65" spans="1:9" ht="15">
      <c r="A65" s="140"/>
      <c r="B65" s="140"/>
      <c r="C65" s="194"/>
      <c r="D65" s="147"/>
      <c r="E65" s="195"/>
      <c r="F65" s="196"/>
      <c r="G65" s="196"/>
      <c r="H65" s="196"/>
      <c r="I65" s="140"/>
    </row>
    <row r="66" spans="1:9" ht="15">
      <c r="A66" s="140"/>
      <c r="B66" s="140"/>
      <c r="C66" s="194"/>
      <c r="D66" s="147"/>
      <c r="E66" s="195"/>
      <c r="F66" s="196"/>
      <c r="G66" s="196"/>
      <c r="H66" s="196"/>
      <c r="I66" s="140"/>
    </row>
    <row r="67" spans="1:9" ht="15">
      <c r="A67" s="140"/>
      <c r="B67" s="140"/>
      <c r="C67" s="194"/>
      <c r="D67" s="147"/>
      <c r="E67" s="195"/>
      <c r="F67" s="196"/>
      <c r="G67" s="196"/>
      <c r="H67" s="196"/>
      <c r="I67" s="140"/>
    </row>
    <row r="68" spans="1:9" ht="15">
      <c r="A68" s="140"/>
      <c r="B68" s="140"/>
      <c r="C68" s="194"/>
      <c r="D68" s="147"/>
      <c r="E68" s="195"/>
      <c r="F68" s="196"/>
      <c r="G68" s="196"/>
      <c r="H68" s="196"/>
      <c r="I68" s="140"/>
    </row>
    <row r="69" spans="1:9" ht="15">
      <c r="A69" s="140"/>
      <c r="B69" s="140"/>
      <c r="C69" s="194"/>
      <c r="D69" s="147"/>
      <c r="E69" s="147"/>
      <c r="F69" s="147"/>
      <c r="G69" s="147"/>
      <c r="H69" s="147"/>
      <c r="I69" s="140"/>
    </row>
    <row r="70" spans="1:9" ht="15">
      <c r="A70" s="140"/>
      <c r="B70" s="140"/>
      <c r="C70" s="194"/>
      <c r="D70" s="147"/>
      <c r="E70" s="147"/>
      <c r="F70" s="147"/>
      <c r="G70" s="147"/>
      <c r="H70" s="147"/>
      <c r="I70" s="140"/>
    </row>
    <row r="71" spans="1:10" ht="15">
      <c r="A71" s="140"/>
      <c r="B71" s="140"/>
      <c r="C71" s="140"/>
      <c r="D71" s="140"/>
      <c r="E71" s="140"/>
      <c r="F71" s="140"/>
      <c r="G71" s="197"/>
      <c r="H71" s="198"/>
      <c r="I71" s="198"/>
      <c r="J71" s="198"/>
    </row>
    <row r="72" spans="2:10" ht="15">
      <c r="B72" s="140"/>
      <c r="C72" s="140"/>
      <c r="D72" s="140"/>
      <c r="E72" s="140"/>
      <c r="F72" s="140"/>
      <c r="G72" s="199"/>
      <c r="H72" s="465"/>
      <c r="I72" s="465"/>
      <c r="J72" s="465"/>
    </row>
  </sheetData>
  <sheetProtection/>
  <mergeCells count="36">
    <mergeCell ref="D50:F50"/>
    <mergeCell ref="D51:F51"/>
    <mergeCell ref="C52:I52"/>
    <mergeCell ref="C53:I53"/>
    <mergeCell ref="C54:I54"/>
    <mergeCell ref="H72:J72"/>
    <mergeCell ref="D44:F44"/>
    <mergeCell ref="D45:F45"/>
    <mergeCell ref="D46:F46"/>
    <mergeCell ref="D47:F47"/>
    <mergeCell ref="D48:F48"/>
    <mergeCell ref="D49:F49"/>
    <mergeCell ref="C38:F39"/>
    <mergeCell ref="G38:J38"/>
    <mergeCell ref="D40:F40"/>
    <mergeCell ref="D41:F41"/>
    <mergeCell ref="D42:F42"/>
    <mergeCell ref="D43:F43"/>
    <mergeCell ref="C28:D28"/>
    <mergeCell ref="C29:D29"/>
    <mergeCell ref="E29:F29"/>
    <mergeCell ref="C30:D30"/>
    <mergeCell ref="E30:G30"/>
    <mergeCell ref="C32:D32"/>
    <mergeCell ref="C20:D20"/>
    <mergeCell ref="C21:D21"/>
    <mergeCell ref="C22:D22"/>
    <mergeCell ref="E22:F22"/>
    <mergeCell ref="C26:D26"/>
    <mergeCell ref="C27:D27"/>
    <mergeCell ref="A8:J8"/>
    <mergeCell ref="A10:J10"/>
    <mergeCell ref="A11:J11"/>
    <mergeCell ref="A12:J12"/>
    <mergeCell ref="A13:J13"/>
    <mergeCell ref="C19:D19"/>
  </mergeCells>
  <hyperlinks>
    <hyperlink ref="E30" r:id="rId1" display="1zpv@1zpv.cz"/>
  </hyperlinks>
  <printOptions/>
  <pageMargins left="0.7" right="0.7" top="0.787401575" bottom="0.787401575" header="0.3" footer="0.3"/>
  <pageSetup horizontalDpi="600" verticalDpi="600" orientation="portrait" paperSize="9" scale="6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00"/>
  <sheetViews>
    <sheetView view="pageBreakPreview" zoomScale="60" zoomScalePageLayoutView="0" workbookViewId="0" topLeftCell="A17">
      <selection activeCell="C54" sqref="C54"/>
    </sheetView>
  </sheetViews>
  <sheetFormatPr defaultColWidth="9.140625" defaultRowHeight="15"/>
  <cols>
    <col min="1" max="1" width="4.140625" style="0" customWidth="1"/>
    <col min="2" max="2" width="14.7109375" style="0" customWidth="1"/>
    <col min="3" max="3" width="61.7109375" style="0" customWidth="1"/>
    <col min="4" max="4" width="5.8515625" style="0" customWidth="1"/>
    <col min="5" max="5" width="10.421875" style="0" customWidth="1"/>
    <col min="6" max="6" width="10.00390625" style="0" customWidth="1"/>
    <col min="7" max="7" width="13.421875" style="0" customWidth="1"/>
    <col min="8" max="8" width="7.7109375" style="0" customWidth="1"/>
  </cols>
  <sheetData>
    <row r="1" spans="1:7" ht="15.75">
      <c r="A1" s="445" t="s">
        <v>68</v>
      </c>
      <c r="B1" s="445"/>
      <c r="C1" s="445"/>
      <c r="D1" s="445"/>
      <c r="E1" s="445"/>
      <c r="F1" s="445"/>
      <c r="G1" s="445"/>
    </row>
    <row r="2" spans="1:7" ht="15">
      <c r="A2" s="91" t="s">
        <v>69</v>
      </c>
      <c r="B2" s="87" t="s">
        <v>2</v>
      </c>
      <c r="C2" s="446" t="s">
        <v>3</v>
      </c>
      <c r="D2" s="447"/>
      <c r="E2" s="447"/>
      <c r="F2" s="447"/>
      <c r="G2" s="448"/>
    </row>
    <row r="3" spans="1:7" ht="15">
      <c r="A3" s="91" t="s">
        <v>70</v>
      </c>
      <c r="B3" s="87" t="s">
        <v>291</v>
      </c>
      <c r="C3" s="446" t="s">
        <v>292</v>
      </c>
      <c r="D3" s="447"/>
      <c r="E3" s="447"/>
      <c r="F3" s="447"/>
      <c r="G3" s="448"/>
    </row>
    <row r="4" spans="1:7" ht="15">
      <c r="A4" s="236" t="s">
        <v>71</v>
      </c>
      <c r="B4" s="237" t="s">
        <v>8</v>
      </c>
      <c r="C4" s="449" t="s">
        <v>293</v>
      </c>
      <c r="D4" s="450"/>
      <c r="E4" s="450"/>
      <c r="F4" s="450"/>
      <c r="G4" s="451"/>
    </row>
    <row r="5" spans="1:7" ht="15">
      <c r="A5" s="2"/>
      <c r="B5" s="2"/>
      <c r="C5" s="2"/>
      <c r="D5" s="6"/>
      <c r="E5" s="2"/>
      <c r="F5" s="2"/>
      <c r="G5" s="2"/>
    </row>
    <row r="6" spans="1:7" ht="15">
      <c r="A6" s="239" t="s">
        <v>72</v>
      </c>
      <c r="B6" s="241" t="s">
        <v>73</v>
      </c>
      <c r="C6" s="241" t="s">
        <v>74</v>
      </c>
      <c r="D6" s="240" t="s">
        <v>75</v>
      </c>
      <c r="E6" s="239" t="s">
        <v>76</v>
      </c>
      <c r="F6" s="238" t="s">
        <v>77</v>
      </c>
      <c r="G6" s="239" t="s">
        <v>33</v>
      </c>
    </row>
    <row r="7" spans="1:7" ht="15">
      <c r="A7" s="88"/>
      <c r="B7" s="89"/>
      <c r="C7" s="89"/>
      <c r="D7" s="90"/>
      <c r="E7" s="98"/>
      <c r="F7" s="99"/>
      <c r="G7" s="99"/>
    </row>
    <row r="8" spans="1:7" ht="15">
      <c r="A8" s="246" t="s">
        <v>78</v>
      </c>
      <c r="B8" s="247" t="s">
        <v>52</v>
      </c>
      <c r="C8" s="255" t="s">
        <v>53</v>
      </c>
      <c r="D8" s="248"/>
      <c r="E8" s="249"/>
      <c r="F8" s="250"/>
      <c r="G8" s="250">
        <f>G9+G12+G15+G18+G21+G24+G25+G28+G31</f>
        <v>12845.4083734</v>
      </c>
    </row>
    <row r="9" spans="1:7" ht="15">
      <c r="A9" s="114">
        <v>1</v>
      </c>
      <c r="B9" s="115" t="s">
        <v>96</v>
      </c>
      <c r="C9" s="128" t="s">
        <v>97</v>
      </c>
      <c r="D9" s="116" t="s">
        <v>89</v>
      </c>
      <c r="E9" s="117">
        <v>4.5</v>
      </c>
      <c r="F9" s="251">
        <v>290.31</v>
      </c>
      <c r="G9" s="252">
        <f>E9*F9</f>
        <v>1306.395</v>
      </c>
    </row>
    <row r="10" spans="1:7" ht="30.75" customHeight="1">
      <c r="A10" s="104"/>
      <c r="B10" s="105"/>
      <c r="C10" s="440" t="s">
        <v>93</v>
      </c>
      <c r="D10" s="441"/>
      <c r="E10" s="441"/>
      <c r="F10" s="441"/>
      <c r="G10" s="441"/>
    </row>
    <row r="11" spans="1:7" ht="15">
      <c r="A11" s="104"/>
      <c r="B11" s="105"/>
      <c r="C11" s="129" t="s">
        <v>294</v>
      </c>
      <c r="D11" s="107"/>
      <c r="E11" s="108">
        <v>4.5</v>
      </c>
      <c r="F11" s="106"/>
      <c r="G11" s="106"/>
    </row>
    <row r="12" spans="1:7" ht="15">
      <c r="A12" s="114">
        <v>2</v>
      </c>
      <c r="B12" s="115" t="s">
        <v>99</v>
      </c>
      <c r="C12" s="128" t="s">
        <v>100</v>
      </c>
      <c r="D12" s="116" t="s">
        <v>101</v>
      </c>
      <c r="E12" s="117">
        <v>3.375</v>
      </c>
      <c r="F12" s="251">
        <v>638.48</v>
      </c>
      <c r="G12" s="252">
        <f>E12*F12</f>
        <v>2154.87</v>
      </c>
    </row>
    <row r="13" spans="1:7" ht="15">
      <c r="A13" s="104"/>
      <c r="B13" s="105"/>
      <c r="C13" s="440" t="s">
        <v>102</v>
      </c>
      <c r="D13" s="441"/>
      <c r="E13" s="441"/>
      <c r="F13" s="441"/>
      <c r="G13" s="441"/>
    </row>
    <row r="14" spans="1:7" ht="15">
      <c r="A14" s="104"/>
      <c r="B14" s="105"/>
      <c r="C14" s="129" t="s">
        <v>295</v>
      </c>
      <c r="D14" s="107"/>
      <c r="E14" s="108">
        <v>3.375</v>
      </c>
      <c r="F14" s="106"/>
      <c r="G14" s="106"/>
    </row>
    <row r="15" spans="1:7" ht="15">
      <c r="A15" s="114">
        <v>3</v>
      </c>
      <c r="B15" s="115" t="s">
        <v>108</v>
      </c>
      <c r="C15" s="128" t="s">
        <v>109</v>
      </c>
      <c r="D15" s="116" t="s">
        <v>101</v>
      </c>
      <c r="E15" s="117">
        <v>10.125</v>
      </c>
      <c r="F15" s="251">
        <v>157.58</v>
      </c>
      <c r="G15" s="252">
        <f>E15*F15</f>
        <v>1595.4975000000002</v>
      </c>
    </row>
    <row r="16" spans="1:7" ht="35.25" customHeight="1">
      <c r="A16" s="104"/>
      <c r="B16" s="105"/>
      <c r="C16" s="440" t="s">
        <v>110</v>
      </c>
      <c r="D16" s="441"/>
      <c r="E16" s="441"/>
      <c r="F16" s="441"/>
      <c r="G16" s="441"/>
    </row>
    <row r="17" spans="1:7" ht="15">
      <c r="A17" s="104"/>
      <c r="B17" s="105"/>
      <c r="C17" s="129" t="s">
        <v>296</v>
      </c>
      <c r="D17" s="107"/>
      <c r="E17" s="108">
        <v>10.125</v>
      </c>
      <c r="F17" s="106"/>
      <c r="G17" s="106"/>
    </row>
    <row r="18" spans="1:7" ht="15">
      <c r="A18" s="114">
        <v>4</v>
      </c>
      <c r="B18" s="115" t="s">
        <v>297</v>
      </c>
      <c r="C18" s="128" t="s">
        <v>298</v>
      </c>
      <c r="D18" s="116" t="s">
        <v>101</v>
      </c>
      <c r="E18" s="117">
        <v>5.0625</v>
      </c>
      <c r="F18" s="251">
        <v>122.78</v>
      </c>
      <c r="G18" s="252">
        <f>E18*F18</f>
        <v>621.57375</v>
      </c>
    </row>
    <row r="19" spans="1:7" ht="15">
      <c r="A19" s="104"/>
      <c r="B19" s="105"/>
      <c r="C19" s="440" t="s">
        <v>130</v>
      </c>
      <c r="D19" s="441"/>
      <c r="E19" s="441"/>
      <c r="F19" s="441"/>
      <c r="G19" s="441"/>
    </row>
    <row r="20" spans="1:7" ht="15">
      <c r="A20" s="104"/>
      <c r="B20" s="105"/>
      <c r="C20" s="129" t="s">
        <v>299</v>
      </c>
      <c r="D20" s="107"/>
      <c r="E20" s="108">
        <v>5.0625</v>
      </c>
      <c r="F20" s="106"/>
      <c r="G20" s="106"/>
    </row>
    <row r="21" spans="1:7" ht="22.5">
      <c r="A21" s="114">
        <v>5</v>
      </c>
      <c r="B21" s="115" t="s">
        <v>134</v>
      </c>
      <c r="C21" s="128" t="s">
        <v>135</v>
      </c>
      <c r="D21" s="116" t="s">
        <v>101</v>
      </c>
      <c r="E21" s="117">
        <v>6.885</v>
      </c>
      <c r="F21" s="251">
        <v>174.98</v>
      </c>
      <c r="G21" s="252">
        <f>E21*F21</f>
        <v>1204.7373</v>
      </c>
    </row>
    <row r="22" spans="1:7" ht="15">
      <c r="A22" s="104"/>
      <c r="B22" s="105"/>
      <c r="C22" s="440" t="s">
        <v>136</v>
      </c>
      <c r="D22" s="441"/>
      <c r="E22" s="441"/>
      <c r="F22" s="441"/>
      <c r="G22" s="441"/>
    </row>
    <row r="23" spans="1:7" ht="15">
      <c r="A23" s="104"/>
      <c r="B23" s="105"/>
      <c r="C23" s="129" t="s">
        <v>300</v>
      </c>
      <c r="D23" s="107"/>
      <c r="E23" s="108">
        <v>6.885</v>
      </c>
      <c r="F23" s="106"/>
      <c r="G23" s="106"/>
    </row>
    <row r="24" spans="1:7" ht="15">
      <c r="A24" s="119">
        <v>6</v>
      </c>
      <c r="B24" s="120" t="s">
        <v>140</v>
      </c>
      <c r="C24" s="127" t="s">
        <v>301</v>
      </c>
      <c r="D24" s="121" t="s">
        <v>101</v>
      </c>
      <c r="E24" s="122">
        <v>6.885</v>
      </c>
      <c r="F24" s="253">
        <v>26.15</v>
      </c>
      <c r="G24" s="252">
        <f>E24*F24</f>
        <v>180.04274999999998</v>
      </c>
    </row>
    <row r="25" spans="1:7" ht="22.5">
      <c r="A25" s="114">
        <v>7</v>
      </c>
      <c r="B25" s="115" t="s">
        <v>143</v>
      </c>
      <c r="C25" s="128" t="s">
        <v>144</v>
      </c>
      <c r="D25" s="116" t="s">
        <v>101</v>
      </c>
      <c r="E25" s="117">
        <v>3.24</v>
      </c>
      <c r="F25" s="251">
        <v>120.3</v>
      </c>
      <c r="G25" s="252">
        <f>E25*F25</f>
        <v>389.772</v>
      </c>
    </row>
    <row r="26" spans="1:7" ht="15">
      <c r="A26" s="104"/>
      <c r="B26" s="105"/>
      <c r="C26" s="440" t="s">
        <v>145</v>
      </c>
      <c r="D26" s="441"/>
      <c r="E26" s="441"/>
      <c r="F26" s="441"/>
      <c r="G26" s="441"/>
    </row>
    <row r="27" spans="1:7" ht="15">
      <c r="A27" s="104"/>
      <c r="B27" s="105"/>
      <c r="C27" s="129" t="s">
        <v>302</v>
      </c>
      <c r="D27" s="107"/>
      <c r="E27" s="108">
        <v>3.24</v>
      </c>
      <c r="F27" s="106"/>
      <c r="G27" s="106"/>
    </row>
    <row r="28" spans="1:7" ht="15">
      <c r="A28" s="114">
        <v>8</v>
      </c>
      <c r="B28" s="115" t="s">
        <v>303</v>
      </c>
      <c r="C28" s="128" t="s">
        <v>304</v>
      </c>
      <c r="D28" s="116" t="s">
        <v>101</v>
      </c>
      <c r="E28" s="117">
        <v>5.3925</v>
      </c>
      <c r="F28" s="251">
        <v>564.71</v>
      </c>
      <c r="G28" s="252">
        <f>E28*F28</f>
        <v>3045.198675</v>
      </c>
    </row>
    <row r="29" spans="1:7" ht="27" customHeight="1">
      <c r="A29" s="104"/>
      <c r="B29" s="105"/>
      <c r="C29" s="440" t="s">
        <v>305</v>
      </c>
      <c r="D29" s="441"/>
      <c r="E29" s="441"/>
      <c r="F29" s="441"/>
      <c r="G29" s="441"/>
    </row>
    <row r="30" spans="1:7" ht="15">
      <c r="A30" s="104"/>
      <c r="B30" s="105"/>
      <c r="C30" s="129" t="s">
        <v>306</v>
      </c>
      <c r="D30" s="107"/>
      <c r="E30" s="108">
        <v>5.3925</v>
      </c>
      <c r="F30" s="106"/>
      <c r="G30" s="106"/>
    </row>
    <row r="31" spans="1:7" ht="15">
      <c r="A31" s="114">
        <v>9</v>
      </c>
      <c r="B31" s="115" t="s">
        <v>307</v>
      </c>
      <c r="C31" s="128" t="s">
        <v>308</v>
      </c>
      <c r="D31" s="116" t="s">
        <v>194</v>
      </c>
      <c r="E31" s="117">
        <v>9.25892</v>
      </c>
      <c r="F31" s="251">
        <v>253.52</v>
      </c>
      <c r="G31" s="252">
        <f>E31*F31</f>
        <v>2347.3213984</v>
      </c>
    </row>
    <row r="32" spans="1:7" ht="15">
      <c r="A32" s="104"/>
      <c r="B32" s="105"/>
      <c r="C32" s="129" t="s">
        <v>309</v>
      </c>
      <c r="D32" s="107"/>
      <c r="E32" s="108">
        <v>9.25892</v>
      </c>
      <c r="F32" s="106"/>
      <c r="G32" s="106"/>
    </row>
    <row r="33" spans="1:7" ht="15">
      <c r="A33" s="246" t="s">
        <v>78</v>
      </c>
      <c r="B33" s="247" t="s">
        <v>310</v>
      </c>
      <c r="C33" s="255" t="s">
        <v>311</v>
      </c>
      <c r="D33" s="248"/>
      <c r="E33" s="249"/>
      <c r="F33" s="250"/>
      <c r="G33" s="250">
        <f>G34</f>
        <v>1407.9420000000002</v>
      </c>
    </row>
    <row r="34" spans="1:7" ht="15">
      <c r="A34" s="114">
        <v>10</v>
      </c>
      <c r="B34" s="115" t="s">
        <v>312</v>
      </c>
      <c r="C34" s="128" t="s">
        <v>313</v>
      </c>
      <c r="D34" s="116" t="s">
        <v>101</v>
      </c>
      <c r="E34" s="117">
        <v>1.35</v>
      </c>
      <c r="F34" s="251">
        <v>1042.92</v>
      </c>
      <c r="G34" s="252">
        <f>E34*F34</f>
        <v>1407.9420000000002</v>
      </c>
    </row>
    <row r="35" spans="1:7" ht="15">
      <c r="A35" s="104"/>
      <c r="B35" s="105"/>
      <c r="C35" s="440" t="s">
        <v>170</v>
      </c>
      <c r="D35" s="441"/>
      <c r="E35" s="441"/>
      <c r="F35" s="441"/>
      <c r="G35" s="441"/>
    </row>
    <row r="36" spans="1:7" ht="15">
      <c r="A36" s="104"/>
      <c r="B36" s="105"/>
      <c r="C36" s="129" t="s">
        <v>314</v>
      </c>
      <c r="D36" s="107"/>
      <c r="E36" s="108">
        <v>1.35</v>
      </c>
      <c r="F36" s="106"/>
      <c r="G36" s="106"/>
    </row>
    <row r="37" spans="1:7" ht="15">
      <c r="A37" s="246" t="s">
        <v>78</v>
      </c>
      <c r="B37" s="247" t="s">
        <v>64</v>
      </c>
      <c r="C37" s="255" t="s">
        <v>65</v>
      </c>
      <c r="D37" s="248"/>
      <c r="E37" s="249"/>
      <c r="F37" s="250"/>
      <c r="G37" s="250">
        <f>G38</f>
        <v>1618.0662587</v>
      </c>
    </row>
    <row r="38" spans="1:7" ht="22.5">
      <c r="A38" s="114">
        <v>11</v>
      </c>
      <c r="B38" s="115" t="s">
        <v>192</v>
      </c>
      <c r="C38" s="128" t="s">
        <v>193</v>
      </c>
      <c r="D38" s="116" t="s">
        <v>194</v>
      </c>
      <c r="E38" s="117">
        <v>11.92297</v>
      </c>
      <c r="F38" s="251">
        <v>135.71</v>
      </c>
      <c r="G38" s="252">
        <f>E38*F38</f>
        <v>1618.0662587</v>
      </c>
    </row>
    <row r="39" spans="1:7" ht="15">
      <c r="A39" s="104"/>
      <c r="B39" s="105"/>
      <c r="C39" s="440" t="s">
        <v>195</v>
      </c>
      <c r="D39" s="441"/>
      <c r="E39" s="441"/>
      <c r="F39" s="441"/>
      <c r="G39" s="441"/>
    </row>
    <row r="40" spans="1:7" ht="15">
      <c r="A40" s="246" t="s">
        <v>78</v>
      </c>
      <c r="B40" s="247" t="s">
        <v>315</v>
      </c>
      <c r="C40" s="255" t="s">
        <v>316</v>
      </c>
      <c r="D40" s="248"/>
      <c r="E40" s="249"/>
      <c r="F40" s="250"/>
      <c r="G40" s="250">
        <f>SUM(G41:G43)</f>
        <v>780.48</v>
      </c>
    </row>
    <row r="41" spans="1:7" ht="15">
      <c r="A41" s="119">
        <v>12</v>
      </c>
      <c r="B41" s="120" t="s">
        <v>317</v>
      </c>
      <c r="C41" s="127" t="s">
        <v>318</v>
      </c>
      <c r="D41" s="121" t="s">
        <v>89</v>
      </c>
      <c r="E41" s="122">
        <v>17</v>
      </c>
      <c r="F41" s="253">
        <v>21.67</v>
      </c>
      <c r="G41" s="252">
        <f>E41*F41</f>
        <v>368.39000000000004</v>
      </c>
    </row>
    <row r="42" spans="1:7" ht="15">
      <c r="A42" s="119">
        <v>13</v>
      </c>
      <c r="B42" s="120" t="s">
        <v>319</v>
      </c>
      <c r="C42" s="127" t="s">
        <v>320</v>
      </c>
      <c r="D42" s="121" t="s">
        <v>321</v>
      </c>
      <c r="E42" s="122">
        <v>1</v>
      </c>
      <c r="F42" s="253">
        <v>150.12</v>
      </c>
      <c r="G42" s="252">
        <f>E42*F42</f>
        <v>150.12</v>
      </c>
    </row>
    <row r="43" spans="1:7" ht="33.75">
      <c r="A43" s="119">
        <v>14</v>
      </c>
      <c r="B43" s="120" t="s">
        <v>322</v>
      </c>
      <c r="C43" s="127" t="s">
        <v>323</v>
      </c>
      <c r="D43" s="121" t="s">
        <v>89</v>
      </c>
      <c r="E43" s="122">
        <v>17</v>
      </c>
      <c r="F43" s="253">
        <v>15.41</v>
      </c>
      <c r="G43" s="252">
        <f>E43*F43</f>
        <v>261.97</v>
      </c>
    </row>
    <row r="44" spans="1:7" ht="15">
      <c r="A44" s="246" t="s">
        <v>78</v>
      </c>
      <c r="B44" s="247" t="s">
        <v>324</v>
      </c>
      <c r="C44" s="255" t="s">
        <v>325</v>
      </c>
      <c r="D44" s="248"/>
      <c r="E44" s="249"/>
      <c r="F44" s="250"/>
      <c r="G44" s="250">
        <f>G45+G46+G47+G48+G49+G50+G51+G53+G55+G57+G58+G60+G62</f>
        <v>14280.220350000001</v>
      </c>
    </row>
    <row r="45" spans="1:7" ht="22.5">
      <c r="A45" s="119">
        <v>15</v>
      </c>
      <c r="B45" s="120" t="s">
        <v>326</v>
      </c>
      <c r="C45" s="127" t="s">
        <v>327</v>
      </c>
      <c r="D45" s="121" t="s">
        <v>89</v>
      </c>
      <c r="E45" s="122">
        <v>15</v>
      </c>
      <c r="F45" s="253">
        <v>29.53</v>
      </c>
      <c r="G45" s="252">
        <f aca="true" t="shared" si="0" ref="G45:G51">E45*F45</f>
        <v>442.95000000000005</v>
      </c>
    </row>
    <row r="46" spans="1:7" ht="15">
      <c r="A46" s="119">
        <v>16</v>
      </c>
      <c r="B46" s="120" t="s">
        <v>328</v>
      </c>
      <c r="C46" s="127" t="s">
        <v>329</v>
      </c>
      <c r="D46" s="121" t="s">
        <v>89</v>
      </c>
      <c r="E46" s="122">
        <v>15</v>
      </c>
      <c r="F46" s="253">
        <v>142.17</v>
      </c>
      <c r="G46" s="252">
        <f t="shared" si="0"/>
        <v>2132.5499999999997</v>
      </c>
    </row>
    <row r="47" spans="1:7" ht="15">
      <c r="A47" s="119">
        <v>17</v>
      </c>
      <c r="B47" s="120" t="s">
        <v>330</v>
      </c>
      <c r="C47" s="127" t="s">
        <v>331</v>
      </c>
      <c r="D47" s="121" t="s">
        <v>169</v>
      </c>
      <c r="E47" s="122">
        <v>5</v>
      </c>
      <c r="F47" s="253">
        <v>403.65</v>
      </c>
      <c r="G47" s="252">
        <f t="shared" si="0"/>
        <v>2018.25</v>
      </c>
    </row>
    <row r="48" spans="1:7" ht="15">
      <c r="A48" s="119">
        <v>18</v>
      </c>
      <c r="B48" s="120" t="s">
        <v>332</v>
      </c>
      <c r="C48" s="127" t="s">
        <v>333</v>
      </c>
      <c r="D48" s="121" t="s">
        <v>169</v>
      </c>
      <c r="E48" s="122">
        <v>1</v>
      </c>
      <c r="F48" s="253">
        <v>151.12</v>
      </c>
      <c r="G48" s="252">
        <f t="shared" si="0"/>
        <v>151.12</v>
      </c>
    </row>
    <row r="49" spans="1:7" ht="15">
      <c r="A49" s="119">
        <v>19</v>
      </c>
      <c r="B49" s="120" t="s">
        <v>334</v>
      </c>
      <c r="C49" s="127" t="s">
        <v>335</v>
      </c>
      <c r="D49" s="121" t="s">
        <v>89</v>
      </c>
      <c r="E49" s="122">
        <v>15</v>
      </c>
      <c r="F49" s="253">
        <v>15.91</v>
      </c>
      <c r="G49" s="252">
        <f t="shared" si="0"/>
        <v>238.65</v>
      </c>
    </row>
    <row r="50" spans="1:7" ht="15">
      <c r="A50" s="119">
        <v>20</v>
      </c>
      <c r="B50" s="120" t="s">
        <v>336</v>
      </c>
      <c r="C50" s="127" t="s">
        <v>337</v>
      </c>
      <c r="D50" s="121" t="s">
        <v>89</v>
      </c>
      <c r="E50" s="122">
        <v>15</v>
      </c>
      <c r="F50" s="253">
        <v>11.04</v>
      </c>
      <c r="G50" s="252">
        <f t="shared" si="0"/>
        <v>165.6</v>
      </c>
    </row>
    <row r="51" spans="1:7" ht="15">
      <c r="A51" s="114">
        <v>21</v>
      </c>
      <c r="B51" s="115" t="s">
        <v>338</v>
      </c>
      <c r="C51" s="128" t="s">
        <v>339</v>
      </c>
      <c r="D51" s="116" t="s">
        <v>169</v>
      </c>
      <c r="E51" s="117">
        <v>2.03</v>
      </c>
      <c r="F51" s="251">
        <v>293.09</v>
      </c>
      <c r="G51" s="252">
        <f t="shared" si="0"/>
        <v>594.9726999999999</v>
      </c>
    </row>
    <row r="52" spans="1:7" ht="15">
      <c r="A52" s="104"/>
      <c r="B52" s="105"/>
      <c r="C52" s="129" t="s">
        <v>340</v>
      </c>
      <c r="D52" s="107"/>
      <c r="E52" s="108">
        <v>2.03</v>
      </c>
      <c r="F52" s="106"/>
      <c r="G52" s="106"/>
    </row>
    <row r="53" spans="1:7" ht="15">
      <c r="A53" s="114">
        <v>22</v>
      </c>
      <c r="B53" s="115" t="s">
        <v>341</v>
      </c>
      <c r="C53" s="128" t="s">
        <v>342</v>
      </c>
      <c r="D53" s="116" t="s">
        <v>169</v>
      </c>
      <c r="E53" s="117">
        <v>1.015</v>
      </c>
      <c r="F53" s="251">
        <v>926.99</v>
      </c>
      <c r="G53" s="252">
        <f>E53*F53</f>
        <v>940.8948499999999</v>
      </c>
    </row>
    <row r="54" spans="1:7" ht="15">
      <c r="A54" s="104"/>
      <c r="B54" s="105"/>
      <c r="C54" s="129" t="s">
        <v>176</v>
      </c>
      <c r="D54" s="107"/>
      <c r="E54" s="108">
        <v>1.015</v>
      </c>
      <c r="F54" s="106"/>
      <c r="G54" s="106"/>
    </row>
    <row r="55" spans="1:7" ht="15">
      <c r="A55" s="114">
        <v>23</v>
      </c>
      <c r="B55" s="115" t="s">
        <v>343</v>
      </c>
      <c r="C55" s="128" t="s">
        <v>344</v>
      </c>
      <c r="D55" s="116" t="s">
        <v>169</v>
      </c>
      <c r="E55" s="117">
        <v>1.015</v>
      </c>
      <c r="F55" s="251">
        <v>749.5</v>
      </c>
      <c r="G55" s="252">
        <f>E55*F55</f>
        <v>760.7425</v>
      </c>
    </row>
    <row r="56" spans="1:7" ht="15">
      <c r="A56" s="104"/>
      <c r="B56" s="105"/>
      <c r="C56" s="129" t="s">
        <v>176</v>
      </c>
      <c r="D56" s="107"/>
      <c r="E56" s="108">
        <v>1.015</v>
      </c>
      <c r="F56" s="106"/>
      <c r="G56" s="106"/>
    </row>
    <row r="57" spans="1:7" ht="15">
      <c r="A57" s="119">
        <v>24</v>
      </c>
      <c r="B57" s="120" t="s">
        <v>345</v>
      </c>
      <c r="C57" s="127" t="s">
        <v>346</v>
      </c>
      <c r="D57" s="121" t="s">
        <v>347</v>
      </c>
      <c r="E57" s="122">
        <v>1</v>
      </c>
      <c r="F57" s="253">
        <v>3150</v>
      </c>
      <c r="G57" s="252">
        <f>E57*F57</f>
        <v>3150</v>
      </c>
    </row>
    <row r="58" spans="1:7" ht="22.5">
      <c r="A58" s="114">
        <v>25</v>
      </c>
      <c r="B58" s="115" t="s">
        <v>348</v>
      </c>
      <c r="C58" s="128" t="s">
        <v>349</v>
      </c>
      <c r="D58" s="116" t="s">
        <v>89</v>
      </c>
      <c r="E58" s="117">
        <v>15.225</v>
      </c>
      <c r="F58" s="251">
        <v>149.03</v>
      </c>
      <c r="G58" s="252">
        <f>E58*F58</f>
        <v>2268.98175</v>
      </c>
    </row>
    <row r="59" spans="1:7" ht="15">
      <c r="A59" s="104"/>
      <c r="B59" s="105"/>
      <c r="C59" s="129" t="s">
        <v>350</v>
      </c>
      <c r="D59" s="107"/>
      <c r="E59" s="108">
        <v>15.225</v>
      </c>
      <c r="F59" s="106"/>
      <c r="G59" s="106"/>
    </row>
    <row r="60" spans="1:7" ht="15">
      <c r="A60" s="114">
        <v>26</v>
      </c>
      <c r="B60" s="115" t="s">
        <v>351</v>
      </c>
      <c r="C60" s="128" t="s">
        <v>352</v>
      </c>
      <c r="D60" s="116" t="s">
        <v>169</v>
      </c>
      <c r="E60" s="117">
        <v>1.015</v>
      </c>
      <c r="F60" s="251">
        <v>862.57</v>
      </c>
      <c r="G60" s="252">
        <f>E60*F60</f>
        <v>875.50855</v>
      </c>
    </row>
    <row r="61" spans="1:7" ht="15">
      <c r="A61" s="104"/>
      <c r="B61" s="105"/>
      <c r="C61" s="129" t="s">
        <v>176</v>
      </c>
      <c r="D61" s="107"/>
      <c r="E61" s="108">
        <v>1.015</v>
      </c>
      <c r="F61" s="106"/>
      <c r="G61" s="106"/>
    </row>
    <row r="62" spans="1:7" ht="15">
      <c r="A62" s="119">
        <v>27</v>
      </c>
      <c r="B62" s="120" t="s">
        <v>353</v>
      </c>
      <c r="C62" s="127" t="s">
        <v>354</v>
      </c>
      <c r="D62" s="121" t="s">
        <v>169</v>
      </c>
      <c r="E62" s="122">
        <v>1</v>
      </c>
      <c r="F62" s="253">
        <v>540</v>
      </c>
      <c r="G62" s="252">
        <f>E62*F62</f>
        <v>540</v>
      </c>
    </row>
    <row r="63" spans="1:7" ht="15">
      <c r="A63" s="246" t="s">
        <v>78</v>
      </c>
      <c r="B63" s="247" t="s">
        <v>355</v>
      </c>
      <c r="C63" s="255" t="s">
        <v>356</v>
      </c>
      <c r="D63" s="248"/>
      <c r="E63" s="249"/>
      <c r="F63" s="250"/>
      <c r="G63" s="250">
        <f>G64</f>
        <v>235.65</v>
      </c>
    </row>
    <row r="64" spans="1:7" ht="15">
      <c r="A64" s="114">
        <v>28</v>
      </c>
      <c r="B64" s="115" t="s">
        <v>357</v>
      </c>
      <c r="C64" s="128" t="s">
        <v>358</v>
      </c>
      <c r="D64" s="116" t="s">
        <v>89</v>
      </c>
      <c r="E64" s="117">
        <v>15</v>
      </c>
      <c r="F64" s="251">
        <v>15.71</v>
      </c>
      <c r="G64" s="252">
        <f>E64*F64</f>
        <v>235.65</v>
      </c>
    </row>
    <row r="65" spans="1:7" ht="15">
      <c r="A65" s="88"/>
      <c r="B65" s="89"/>
      <c r="C65" s="130"/>
      <c r="D65" s="90"/>
      <c r="E65" s="88"/>
      <c r="F65" s="88"/>
      <c r="G65" s="88"/>
    </row>
    <row r="66" spans="1:7" ht="15">
      <c r="A66" s="242"/>
      <c r="B66" s="243" t="s">
        <v>33</v>
      </c>
      <c r="C66" s="256"/>
      <c r="D66" s="244"/>
      <c r="E66" s="245"/>
      <c r="F66" s="245"/>
      <c r="G66" s="254">
        <f>G8+G33+G37+G40+G44+G63</f>
        <v>31167.7669821</v>
      </c>
    </row>
    <row r="67" spans="1:7" ht="15">
      <c r="A67" s="452" t="s">
        <v>205</v>
      </c>
      <c r="B67" s="452"/>
      <c r="C67" s="130"/>
      <c r="D67" s="90"/>
      <c r="E67" s="88"/>
      <c r="F67" s="88"/>
      <c r="G67" s="88"/>
    </row>
    <row r="68" spans="1:7" ht="15">
      <c r="A68" s="88"/>
      <c r="B68" s="89" t="s">
        <v>359</v>
      </c>
      <c r="C68" s="130" t="s">
        <v>360</v>
      </c>
      <c r="D68" s="90"/>
      <c r="E68" s="88"/>
      <c r="F68" s="88"/>
      <c r="G68" s="88"/>
    </row>
    <row r="69" spans="1:7" ht="15">
      <c r="A69" s="88"/>
      <c r="B69" s="89" t="s">
        <v>361</v>
      </c>
      <c r="C69" s="130" t="s">
        <v>209</v>
      </c>
      <c r="D69" s="90"/>
      <c r="E69" s="88"/>
      <c r="F69" s="88"/>
      <c r="G69" s="88"/>
    </row>
    <row r="70" spans="1:7" ht="15">
      <c r="A70" s="88"/>
      <c r="B70" s="89"/>
      <c r="C70" s="130" t="s">
        <v>210</v>
      </c>
      <c r="D70" s="90"/>
      <c r="E70" s="88"/>
      <c r="F70" s="88"/>
      <c r="G70" s="88"/>
    </row>
    <row r="71" spans="1:7" ht="15">
      <c r="A71" s="88"/>
      <c r="B71" s="89"/>
      <c r="C71" s="130"/>
      <c r="D71" s="90"/>
      <c r="E71" s="88"/>
      <c r="F71" s="88"/>
      <c r="G71" s="88"/>
    </row>
    <row r="72" spans="1:7" ht="15">
      <c r="A72" s="2"/>
      <c r="B72" s="2"/>
      <c r="C72" s="132"/>
      <c r="D72" s="6"/>
      <c r="E72" s="2"/>
      <c r="F72" s="2"/>
      <c r="G72" s="2"/>
    </row>
    <row r="73" spans="1:7" ht="15">
      <c r="A73" s="2"/>
      <c r="B73" s="2"/>
      <c r="C73" s="2"/>
      <c r="D73" s="6"/>
      <c r="E73" s="2"/>
      <c r="F73" s="2"/>
      <c r="G73" s="2"/>
    </row>
    <row r="74" spans="1:7" ht="15">
      <c r="A74" s="2"/>
      <c r="B74" s="2"/>
      <c r="C74" s="2"/>
      <c r="D74" s="6"/>
      <c r="E74" s="2"/>
      <c r="F74" s="2"/>
      <c r="G74" s="2"/>
    </row>
    <row r="75" spans="1:7" ht="15">
      <c r="A75" s="2"/>
      <c r="B75" s="2"/>
      <c r="C75" s="2"/>
      <c r="D75" s="6"/>
      <c r="E75" s="2"/>
      <c r="F75" s="2"/>
      <c r="G75" s="2"/>
    </row>
    <row r="76" spans="1:7" ht="15">
      <c r="A76" s="2"/>
      <c r="B76" s="2"/>
      <c r="C76" s="2"/>
      <c r="D76" s="6"/>
      <c r="E76" s="2"/>
      <c r="F76" s="2"/>
      <c r="G76" s="2"/>
    </row>
    <row r="77" spans="1:7" ht="15">
      <c r="A77" s="2"/>
      <c r="B77" s="2"/>
      <c r="C77" s="2"/>
      <c r="D77" s="6"/>
      <c r="E77" s="2"/>
      <c r="F77" s="2"/>
      <c r="G77" s="2"/>
    </row>
    <row r="78" spans="1:7" ht="15">
      <c r="A78" s="2"/>
      <c r="B78" s="2"/>
      <c r="C78" s="2"/>
      <c r="D78" s="6"/>
      <c r="E78" s="2"/>
      <c r="F78" s="2"/>
      <c r="G78" s="2"/>
    </row>
    <row r="79" spans="1:7" ht="15">
      <c r="A79" s="2"/>
      <c r="B79" s="2"/>
      <c r="C79" s="2"/>
      <c r="D79" s="6"/>
      <c r="E79" s="2"/>
      <c r="F79" s="2"/>
      <c r="G79" s="2"/>
    </row>
    <row r="80" spans="1:7" ht="15">
      <c r="A80" s="2"/>
      <c r="B80" s="2"/>
      <c r="C80" s="2"/>
      <c r="D80" s="6"/>
      <c r="E80" s="2"/>
      <c r="F80" s="2"/>
      <c r="G80" s="2"/>
    </row>
    <row r="81" spans="1:7" ht="15">
      <c r="A81" s="222"/>
      <c r="B81" s="223"/>
      <c r="C81" s="224"/>
      <c r="D81" s="6"/>
      <c r="E81" s="225"/>
      <c r="F81" s="226"/>
      <c r="G81" s="227"/>
    </row>
    <row r="82" spans="1:7" ht="15">
      <c r="A82" s="222"/>
      <c r="B82" s="223"/>
      <c r="C82" s="228"/>
      <c r="D82" s="6"/>
      <c r="E82" s="229"/>
      <c r="F82" s="227"/>
      <c r="G82" s="227"/>
    </row>
    <row r="83" spans="1:7" ht="15">
      <c r="A83" s="222"/>
      <c r="B83" s="223"/>
      <c r="C83" s="224"/>
      <c r="D83" s="6"/>
      <c r="E83" s="225"/>
      <c r="F83" s="226"/>
      <c r="G83" s="227"/>
    </row>
    <row r="84" spans="1:7" ht="15">
      <c r="A84" s="222"/>
      <c r="B84" s="223"/>
      <c r="C84" s="228"/>
      <c r="D84" s="6"/>
      <c r="E84" s="229"/>
      <c r="F84" s="227"/>
      <c r="G84" s="227"/>
    </row>
    <row r="85" spans="1:7" ht="15">
      <c r="A85" s="217"/>
      <c r="B85" s="218"/>
      <c r="C85" s="219"/>
      <c r="D85" s="6"/>
      <c r="E85" s="220"/>
      <c r="F85" s="221"/>
      <c r="G85" s="221"/>
    </row>
    <row r="86" spans="1:7" ht="15">
      <c r="A86" s="222"/>
      <c r="B86" s="223"/>
      <c r="C86" s="224"/>
      <c r="D86" s="6"/>
      <c r="E86" s="225"/>
      <c r="F86" s="226"/>
      <c r="G86" s="227"/>
    </row>
    <row r="87" spans="1:7" ht="15">
      <c r="A87" s="222"/>
      <c r="B87" s="223"/>
      <c r="C87" s="230"/>
      <c r="D87" s="6"/>
      <c r="E87" s="230"/>
      <c r="F87" s="230"/>
      <c r="G87" s="230"/>
    </row>
    <row r="88" spans="1:7" ht="15">
      <c r="A88" s="222"/>
      <c r="B88" s="223"/>
      <c r="C88" s="224"/>
      <c r="D88" s="6"/>
      <c r="E88" s="225"/>
      <c r="F88" s="226"/>
      <c r="G88" s="227"/>
    </row>
    <row r="89" spans="1:7" ht="15">
      <c r="A89" s="222"/>
      <c r="B89" s="223"/>
      <c r="C89" s="230"/>
      <c r="D89" s="6"/>
      <c r="E89" s="230"/>
      <c r="F89" s="230"/>
      <c r="G89" s="230"/>
    </row>
    <row r="90" spans="1:7" ht="15">
      <c r="A90" s="222"/>
      <c r="B90" s="223"/>
      <c r="C90" s="228"/>
      <c r="D90" s="6"/>
      <c r="E90" s="229"/>
      <c r="F90" s="227"/>
      <c r="G90" s="227"/>
    </row>
    <row r="91" spans="1:7" ht="15">
      <c r="A91" s="217"/>
      <c r="B91" s="218"/>
      <c r="C91" s="219"/>
      <c r="D91" s="6"/>
      <c r="E91" s="220"/>
      <c r="F91" s="221"/>
      <c r="G91" s="221"/>
    </row>
    <row r="92" spans="1:7" ht="15">
      <c r="A92" s="222"/>
      <c r="B92" s="223"/>
      <c r="C92" s="224"/>
      <c r="D92" s="6"/>
      <c r="E92" s="225"/>
      <c r="F92" s="226"/>
      <c r="G92" s="227"/>
    </row>
    <row r="93" spans="1:7" ht="15">
      <c r="A93" s="222"/>
      <c r="B93" s="223"/>
      <c r="C93" s="230"/>
      <c r="D93" s="6"/>
      <c r="E93" s="230"/>
      <c r="F93" s="230"/>
      <c r="G93" s="230"/>
    </row>
    <row r="94" spans="1:7" ht="15">
      <c r="A94" s="217"/>
      <c r="B94" s="218"/>
      <c r="C94" s="219"/>
      <c r="D94" s="6"/>
      <c r="E94" s="220"/>
      <c r="F94" s="221"/>
      <c r="G94" s="221"/>
    </row>
    <row r="95" spans="1:7" ht="15">
      <c r="A95" s="222"/>
      <c r="B95" s="223"/>
      <c r="C95" s="224"/>
      <c r="D95" s="6"/>
      <c r="E95" s="225"/>
      <c r="F95" s="226"/>
      <c r="G95" s="227"/>
    </row>
    <row r="96" spans="1:7" ht="15">
      <c r="A96" s="222"/>
      <c r="B96" s="223"/>
      <c r="C96" s="230"/>
      <c r="D96" s="6"/>
      <c r="E96" s="230"/>
      <c r="F96" s="230"/>
      <c r="G96" s="230"/>
    </row>
    <row r="97" spans="1:7" ht="15">
      <c r="A97" s="222"/>
      <c r="B97" s="223"/>
      <c r="C97" s="231"/>
      <c r="D97" s="6"/>
      <c r="E97" s="231"/>
      <c r="F97" s="231"/>
      <c r="G97" s="231"/>
    </row>
    <row r="98" spans="1:7" ht="15">
      <c r="A98" s="217"/>
      <c r="B98" s="218"/>
      <c r="C98" s="219"/>
      <c r="D98" s="6"/>
      <c r="E98" s="220"/>
      <c r="F98" s="221"/>
      <c r="G98" s="221"/>
    </row>
    <row r="99" spans="1:7" ht="15">
      <c r="A99" s="222"/>
      <c r="B99" s="223"/>
      <c r="C99" s="224"/>
      <c r="D99" s="6"/>
      <c r="E99" s="225"/>
      <c r="F99" s="226"/>
      <c r="G99" s="227"/>
    </row>
    <row r="100" spans="1:7" ht="15">
      <c r="A100" s="222"/>
      <c r="B100" s="223"/>
      <c r="C100" s="224"/>
      <c r="D100" s="6"/>
      <c r="E100" s="225"/>
      <c r="F100" s="226"/>
      <c r="G100" s="227"/>
    </row>
    <row r="101" spans="1:7" ht="15">
      <c r="A101" s="222"/>
      <c r="B101" s="223"/>
      <c r="C101" s="224"/>
      <c r="D101" s="6"/>
      <c r="E101" s="225"/>
      <c r="F101" s="226"/>
      <c r="G101" s="227"/>
    </row>
    <row r="102" spans="1:7" ht="15">
      <c r="A102" s="222"/>
      <c r="B102" s="223"/>
      <c r="C102" s="224"/>
      <c r="D102" s="6"/>
      <c r="E102" s="225"/>
      <c r="F102" s="226"/>
      <c r="G102" s="227"/>
    </row>
    <row r="103" spans="1:7" ht="15">
      <c r="A103" s="215"/>
      <c r="B103" s="216"/>
      <c r="C103" s="232"/>
      <c r="D103" s="6"/>
      <c r="E103" s="215"/>
      <c r="F103" s="215"/>
      <c r="G103" s="215"/>
    </row>
    <row r="104" spans="1:7" ht="15">
      <c r="A104" s="217"/>
      <c r="B104" s="218"/>
      <c r="C104" s="219"/>
      <c r="D104" s="6"/>
      <c r="E104" s="217"/>
      <c r="F104" s="217"/>
      <c r="G104" s="233"/>
    </row>
    <row r="105" spans="1:7" ht="15">
      <c r="A105" s="215"/>
      <c r="B105" s="215"/>
      <c r="C105" s="232"/>
      <c r="D105" s="6"/>
      <c r="E105" s="215"/>
      <c r="F105" s="215"/>
      <c r="G105" s="215"/>
    </row>
    <row r="106" spans="1:7" ht="15">
      <c r="A106" s="215"/>
      <c r="B106" s="216"/>
      <c r="C106" s="232"/>
      <c r="D106" s="6"/>
      <c r="E106" s="215"/>
      <c r="F106" s="215"/>
      <c r="G106" s="215"/>
    </row>
    <row r="107" spans="1:7" ht="15">
      <c r="A107" s="215"/>
      <c r="B107" s="216"/>
      <c r="C107" s="232"/>
      <c r="D107" s="6"/>
      <c r="E107" s="215"/>
      <c r="F107" s="215"/>
      <c r="G107" s="215"/>
    </row>
    <row r="108" spans="1:7" ht="15">
      <c r="A108" s="215"/>
      <c r="B108" s="216"/>
      <c r="C108" s="232"/>
      <c r="D108" s="6"/>
      <c r="E108" s="215"/>
      <c r="F108" s="215"/>
      <c r="G108" s="215"/>
    </row>
    <row r="109" spans="1:7" ht="15">
      <c r="A109" s="215"/>
      <c r="B109" s="216"/>
      <c r="C109" s="232"/>
      <c r="D109" s="6"/>
      <c r="E109" s="215"/>
      <c r="F109" s="215"/>
      <c r="G109" s="215"/>
    </row>
    <row r="110" spans="1:7" ht="15">
      <c r="A110" s="214"/>
      <c r="B110" s="214"/>
      <c r="C110" s="234"/>
      <c r="D110" s="6"/>
      <c r="E110" s="214"/>
      <c r="F110" s="214"/>
      <c r="G110" s="214"/>
    </row>
    <row r="111" spans="1:7" ht="15">
      <c r="A111" s="214"/>
      <c r="B111" s="214"/>
      <c r="C111" s="214"/>
      <c r="D111" s="6"/>
      <c r="E111" s="214"/>
      <c r="F111" s="214"/>
      <c r="G111" s="214"/>
    </row>
    <row r="112" spans="1:7" ht="15">
      <c r="A112" s="214"/>
      <c r="B112" s="214"/>
      <c r="C112" s="214"/>
      <c r="D112" s="6"/>
      <c r="E112" s="214"/>
      <c r="F112" s="214"/>
      <c r="G112" s="214"/>
    </row>
    <row r="113" spans="1:7" ht="15">
      <c r="A113" s="235"/>
      <c r="B113" s="235"/>
      <c r="C113" s="235"/>
      <c r="D113" s="6"/>
      <c r="E113" s="235"/>
      <c r="F113" s="235"/>
      <c r="G113" s="235"/>
    </row>
    <row r="114" spans="1:7" ht="15">
      <c r="A114" s="235"/>
      <c r="B114" s="235"/>
      <c r="C114" s="235"/>
      <c r="D114" s="6"/>
      <c r="E114" s="235"/>
      <c r="F114" s="235"/>
      <c r="G114" s="235"/>
    </row>
    <row r="115" spans="1:7" ht="15">
      <c r="A115" s="235"/>
      <c r="B115" s="235"/>
      <c r="C115" s="235"/>
      <c r="D115" s="6"/>
      <c r="E115" s="235"/>
      <c r="F115" s="235"/>
      <c r="G115" s="235"/>
    </row>
    <row r="116" spans="1:7" ht="15">
      <c r="A116" s="235"/>
      <c r="B116" s="235"/>
      <c r="C116" s="235"/>
      <c r="D116" s="6"/>
      <c r="E116" s="235"/>
      <c r="F116" s="235"/>
      <c r="G116" s="235"/>
    </row>
    <row r="117" spans="1:7" ht="15">
      <c r="A117" s="235"/>
      <c r="B117" s="235"/>
      <c r="C117" s="235"/>
      <c r="D117" s="6"/>
      <c r="E117" s="235"/>
      <c r="F117" s="235"/>
      <c r="G117" s="235"/>
    </row>
    <row r="118" spans="1:7" ht="15">
      <c r="A118" s="235"/>
      <c r="B118" s="235"/>
      <c r="C118" s="235"/>
      <c r="D118" s="6"/>
      <c r="E118" s="235"/>
      <c r="F118" s="235"/>
      <c r="G118" s="235"/>
    </row>
    <row r="119" spans="1:7" ht="15">
      <c r="A119" s="235"/>
      <c r="B119" s="235"/>
      <c r="C119" s="235"/>
      <c r="D119" s="6"/>
      <c r="E119" s="235"/>
      <c r="F119" s="235"/>
      <c r="G119" s="235"/>
    </row>
    <row r="120" spans="1:7" ht="15">
      <c r="A120" s="235"/>
      <c r="B120" s="235"/>
      <c r="C120" s="235"/>
      <c r="D120" s="6"/>
      <c r="E120" s="235"/>
      <c r="F120" s="235"/>
      <c r="G120" s="235"/>
    </row>
    <row r="121" spans="1:7" ht="15">
      <c r="A121" s="235"/>
      <c r="B121" s="235"/>
      <c r="C121" s="235"/>
      <c r="D121" s="6"/>
      <c r="E121" s="235"/>
      <c r="F121" s="235"/>
      <c r="G121" s="235"/>
    </row>
    <row r="122" spans="1:7" ht="15">
      <c r="A122" s="235"/>
      <c r="B122" s="235"/>
      <c r="C122" s="235"/>
      <c r="D122" s="6"/>
      <c r="E122" s="235"/>
      <c r="F122" s="235"/>
      <c r="G122" s="235"/>
    </row>
    <row r="123" spans="1:7" ht="15">
      <c r="A123" s="235"/>
      <c r="B123" s="235"/>
      <c r="C123" s="235"/>
      <c r="D123" s="6"/>
      <c r="E123" s="235"/>
      <c r="F123" s="235"/>
      <c r="G123" s="235"/>
    </row>
    <row r="124" spans="1:7" ht="15">
      <c r="A124" s="235"/>
      <c r="B124" s="235"/>
      <c r="C124" s="235"/>
      <c r="D124" s="6"/>
      <c r="E124" s="235"/>
      <c r="F124" s="235"/>
      <c r="G124" s="235"/>
    </row>
    <row r="125" spans="1:7" ht="15">
      <c r="A125" s="235"/>
      <c r="B125" s="235"/>
      <c r="C125" s="235"/>
      <c r="D125" s="6"/>
      <c r="E125" s="235"/>
      <c r="F125" s="235"/>
      <c r="G125" s="235"/>
    </row>
    <row r="126" spans="1:7" ht="15">
      <c r="A126" s="235"/>
      <c r="B126" s="235"/>
      <c r="C126" s="235"/>
      <c r="D126" s="6"/>
      <c r="E126" s="235"/>
      <c r="F126" s="235"/>
      <c r="G126" s="235"/>
    </row>
    <row r="127" spans="1:7" ht="15">
      <c r="A127" s="235"/>
      <c r="B127" s="235"/>
      <c r="C127" s="235"/>
      <c r="D127" s="6"/>
      <c r="E127" s="235"/>
      <c r="F127" s="235"/>
      <c r="G127" s="235"/>
    </row>
    <row r="128" spans="1:7" ht="15">
      <c r="A128" s="235"/>
      <c r="B128" s="235"/>
      <c r="C128" s="235"/>
      <c r="D128" s="6"/>
      <c r="E128" s="235"/>
      <c r="F128" s="235"/>
      <c r="G128" s="235"/>
    </row>
    <row r="129" spans="1:7" ht="15">
      <c r="A129" s="235"/>
      <c r="B129" s="235"/>
      <c r="C129" s="235"/>
      <c r="D129" s="6"/>
      <c r="E129" s="235"/>
      <c r="F129" s="235"/>
      <c r="G129" s="235"/>
    </row>
    <row r="130" spans="1:7" ht="15">
      <c r="A130" s="235"/>
      <c r="B130" s="235"/>
      <c r="C130" s="235"/>
      <c r="D130" s="6"/>
      <c r="E130" s="235"/>
      <c r="F130" s="235"/>
      <c r="G130" s="235"/>
    </row>
    <row r="131" spans="1:7" ht="15">
      <c r="A131" s="235"/>
      <c r="B131" s="235"/>
      <c r="C131" s="235"/>
      <c r="D131" s="6"/>
      <c r="E131" s="235"/>
      <c r="F131" s="235"/>
      <c r="G131" s="235"/>
    </row>
    <row r="132" spans="1:7" ht="15">
      <c r="A132" s="235"/>
      <c r="B132" s="235"/>
      <c r="C132" s="235"/>
      <c r="D132" s="6"/>
      <c r="E132" s="235"/>
      <c r="F132" s="235"/>
      <c r="G132" s="235"/>
    </row>
    <row r="133" spans="1:7" ht="15">
      <c r="A133" s="235"/>
      <c r="B133" s="235"/>
      <c r="C133" s="235"/>
      <c r="D133" s="6"/>
      <c r="E133" s="235"/>
      <c r="F133" s="235"/>
      <c r="G133" s="235"/>
    </row>
    <row r="134" spans="1:7" ht="15">
      <c r="A134" s="235"/>
      <c r="B134" s="235"/>
      <c r="C134" s="235"/>
      <c r="D134" s="6"/>
      <c r="E134" s="235"/>
      <c r="F134" s="235"/>
      <c r="G134" s="235"/>
    </row>
    <row r="135" spans="1:7" ht="15">
      <c r="A135" s="235"/>
      <c r="B135" s="235"/>
      <c r="C135" s="235"/>
      <c r="D135" s="6"/>
      <c r="E135" s="235"/>
      <c r="F135" s="235"/>
      <c r="G135" s="235"/>
    </row>
    <row r="136" spans="1:7" ht="15">
      <c r="A136" s="235"/>
      <c r="B136" s="235"/>
      <c r="C136" s="235"/>
      <c r="D136" s="6"/>
      <c r="E136" s="235"/>
      <c r="F136" s="235"/>
      <c r="G136" s="235"/>
    </row>
    <row r="137" spans="1:7" ht="15">
      <c r="A137" s="235"/>
      <c r="B137" s="235"/>
      <c r="C137" s="235"/>
      <c r="D137" s="6"/>
      <c r="E137" s="235"/>
      <c r="F137" s="235"/>
      <c r="G137" s="235"/>
    </row>
    <row r="138" spans="1:7" ht="15">
      <c r="A138" s="235"/>
      <c r="B138" s="235"/>
      <c r="C138" s="235"/>
      <c r="D138" s="6"/>
      <c r="E138" s="235"/>
      <c r="F138" s="235"/>
      <c r="G138" s="235"/>
    </row>
    <row r="139" spans="1:7" ht="15">
      <c r="A139" s="235"/>
      <c r="B139" s="235"/>
      <c r="C139" s="235"/>
      <c r="D139" s="6"/>
      <c r="E139" s="235"/>
      <c r="F139" s="235"/>
      <c r="G139" s="235"/>
    </row>
    <row r="140" spans="1:7" ht="15">
      <c r="A140" s="235"/>
      <c r="B140" s="235"/>
      <c r="C140" s="235"/>
      <c r="D140" s="6"/>
      <c r="E140" s="235"/>
      <c r="F140" s="235"/>
      <c r="G140" s="235"/>
    </row>
    <row r="141" spans="1:7" ht="15">
      <c r="A141" s="235"/>
      <c r="B141" s="235"/>
      <c r="C141" s="235"/>
      <c r="D141" s="6"/>
      <c r="E141" s="235"/>
      <c r="F141" s="235"/>
      <c r="G141" s="235"/>
    </row>
    <row r="142" spans="1:7" ht="15">
      <c r="A142" s="235"/>
      <c r="B142" s="235"/>
      <c r="C142" s="235"/>
      <c r="D142" s="6"/>
      <c r="E142" s="235"/>
      <c r="F142" s="235"/>
      <c r="G142" s="235"/>
    </row>
    <row r="143" spans="1:7" ht="15">
      <c r="A143" s="235"/>
      <c r="B143" s="235"/>
      <c r="C143" s="235"/>
      <c r="D143" s="6"/>
      <c r="E143" s="235"/>
      <c r="F143" s="235"/>
      <c r="G143" s="235"/>
    </row>
    <row r="144" spans="1:7" ht="15">
      <c r="A144" s="235"/>
      <c r="B144" s="235"/>
      <c r="C144" s="235"/>
      <c r="D144" s="6"/>
      <c r="E144" s="235"/>
      <c r="F144" s="235"/>
      <c r="G144" s="235"/>
    </row>
    <row r="145" spans="1:7" ht="15">
      <c r="A145" s="235"/>
      <c r="B145" s="235"/>
      <c r="C145" s="235"/>
      <c r="D145" s="6"/>
      <c r="E145" s="235"/>
      <c r="F145" s="235"/>
      <c r="G145" s="235"/>
    </row>
    <row r="146" spans="1:7" ht="15">
      <c r="A146" s="235"/>
      <c r="B146" s="235"/>
      <c r="C146" s="235"/>
      <c r="D146" s="6"/>
      <c r="E146" s="235"/>
      <c r="F146" s="235"/>
      <c r="G146" s="235"/>
    </row>
    <row r="147" spans="1:7" ht="15">
      <c r="A147" s="235"/>
      <c r="B147" s="235"/>
      <c r="C147" s="235"/>
      <c r="D147" s="6"/>
      <c r="E147" s="235"/>
      <c r="F147" s="235"/>
      <c r="G147" s="235"/>
    </row>
    <row r="148" spans="1:7" ht="15">
      <c r="A148" s="235"/>
      <c r="B148" s="235"/>
      <c r="C148" s="235"/>
      <c r="D148" s="6"/>
      <c r="E148" s="235"/>
      <c r="F148" s="235"/>
      <c r="G148" s="235"/>
    </row>
    <row r="149" spans="1:7" ht="15">
      <c r="A149" s="235"/>
      <c r="B149" s="235"/>
      <c r="C149" s="235"/>
      <c r="D149" s="6"/>
      <c r="E149" s="235"/>
      <c r="F149" s="235"/>
      <c r="G149" s="235"/>
    </row>
    <row r="150" spans="1:7" ht="15">
      <c r="A150" s="235"/>
      <c r="B150" s="235"/>
      <c r="C150" s="235"/>
      <c r="D150" s="6"/>
      <c r="E150" s="235"/>
      <c r="F150" s="235"/>
      <c r="G150" s="235"/>
    </row>
    <row r="151" spans="1:7" ht="15">
      <c r="A151" s="235"/>
      <c r="B151" s="235"/>
      <c r="C151" s="235"/>
      <c r="D151" s="6"/>
      <c r="E151" s="235"/>
      <c r="F151" s="235"/>
      <c r="G151" s="235"/>
    </row>
    <row r="152" spans="1:7" ht="15">
      <c r="A152" s="235"/>
      <c r="B152" s="235"/>
      <c r="C152" s="235"/>
      <c r="D152" s="6"/>
      <c r="E152" s="235"/>
      <c r="F152" s="235"/>
      <c r="G152" s="235"/>
    </row>
    <row r="153" spans="1:7" ht="15">
      <c r="A153" s="235"/>
      <c r="B153" s="235"/>
      <c r="C153" s="235"/>
      <c r="D153" s="6"/>
      <c r="E153" s="235"/>
      <c r="F153" s="235"/>
      <c r="G153" s="235"/>
    </row>
    <row r="154" spans="1:7" ht="15">
      <c r="A154" s="235"/>
      <c r="B154" s="235"/>
      <c r="C154" s="235"/>
      <c r="D154" s="6"/>
      <c r="E154" s="235"/>
      <c r="F154" s="235"/>
      <c r="G154" s="235"/>
    </row>
    <row r="155" spans="1:7" ht="15">
      <c r="A155" s="235"/>
      <c r="B155" s="235"/>
      <c r="C155" s="235"/>
      <c r="D155" s="6"/>
      <c r="E155" s="235"/>
      <c r="F155" s="235"/>
      <c r="G155" s="235"/>
    </row>
    <row r="156" spans="1:7" ht="15">
      <c r="A156" s="235"/>
      <c r="B156" s="235"/>
      <c r="C156" s="235"/>
      <c r="D156" s="6"/>
      <c r="E156" s="235"/>
      <c r="F156" s="235"/>
      <c r="G156" s="235"/>
    </row>
    <row r="157" spans="1:7" ht="15">
      <c r="A157" s="235"/>
      <c r="B157" s="235"/>
      <c r="C157" s="235"/>
      <c r="D157" s="6"/>
      <c r="E157" s="235"/>
      <c r="F157" s="235"/>
      <c r="G157" s="235"/>
    </row>
    <row r="158" spans="1:7" ht="15">
      <c r="A158" s="235"/>
      <c r="B158" s="235"/>
      <c r="C158" s="235"/>
      <c r="D158" s="6"/>
      <c r="E158" s="235"/>
      <c r="F158" s="235"/>
      <c r="G158" s="235"/>
    </row>
    <row r="159" spans="1:7" ht="15">
      <c r="A159" s="235"/>
      <c r="B159" s="235"/>
      <c r="C159" s="235"/>
      <c r="D159" s="6"/>
      <c r="E159" s="235"/>
      <c r="F159" s="235"/>
      <c r="G159" s="235"/>
    </row>
    <row r="160" spans="1:7" ht="15">
      <c r="A160" s="235"/>
      <c r="B160" s="235"/>
      <c r="C160" s="235"/>
      <c r="D160" s="6"/>
      <c r="E160" s="235"/>
      <c r="F160" s="235"/>
      <c r="G160" s="235"/>
    </row>
    <row r="161" spans="1:7" ht="15">
      <c r="A161" s="235"/>
      <c r="B161" s="235"/>
      <c r="C161" s="235"/>
      <c r="D161" s="6"/>
      <c r="E161" s="235"/>
      <c r="F161" s="235"/>
      <c r="G161" s="235"/>
    </row>
    <row r="162" spans="1:7" ht="15">
      <c r="A162" s="235"/>
      <c r="B162" s="235"/>
      <c r="C162" s="235"/>
      <c r="D162" s="6"/>
      <c r="E162" s="235"/>
      <c r="F162" s="235"/>
      <c r="G162" s="235"/>
    </row>
    <row r="163" spans="1:7" ht="15">
      <c r="A163" s="235"/>
      <c r="B163" s="235"/>
      <c r="C163" s="235"/>
      <c r="D163" s="6"/>
      <c r="E163" s="235"/>
      <c r="F163" s="235"/>
      <c r="G163" s="235"/>
    </row>
    <row r="164" spans="1:7" ht="15">
      <c r="A164" s="235"/>
      <c r="B164" s="235"/>
      <c r="C164" s="235"/>
      <c r="D164" s="6"/>
      <c r="E164" s="235"/>
      <c r="F164" s="235"/>
      <c r="G164" s="235"/>
    </row>
    <row r="165" spans="1:7" ht="15">
      <c r="A165" s="235"/>
      <c r="B165" s="235"/>
      <c r="C165" s="235"/>
      <c r="D165" s="6"/>
      <c r="E165" s="235"/>
      <c r="F165" s="235"/>
      <c r="G165" s="235"/>
    </row>
    <row r="166" spans="1:7" ht="15">
      <c r="A166" s="235"/>
      <c r="B166" s="235"/>
      <c r="C166" s="235"/>
      <c r="D166" s="6"/>
      <c r="E166" s="235"/>
      <c r="F166" s="235"/>
      <c r="G166" s="235"/>
    </row>
    <row r="167" spans="1:7" ht="15">
      <c r="A167" s="235"/>
      <c r="B167" s="235"/>
      <c r="C167" s="235"/>
      <c r="D167" s="6"/>
      <c r="E167" s="235"/>
      <c r="F167" s="235"/>
      <c r="G167" s="235"/>
    </row>
    <row r="168" spans="1:7" ht="15">
      <c r="A168" s="235"/>
      <c r="B168" s="235"/>
      <c r="C168" s="235"/>
      <c r="D168" s="6"/>
      <c r="E168" s="235"/>
      <c r="F168" s="235"/>
      <c r="G168" s="235"/>
    </row>
    <row r="169" spans="1:7" ht="15">
      <c r="A169" s="235"/>
      <c r="B169" s="235"/>
      <c r="C169" s="235"/>
      <c r="D169" s="6"/>
      <c r="E169" s="235"/>
      <c r="F169" s="235"/>
      <c r="G169" s="235"/>
    </row>
    <row r="170" spans="1:7" ht="15">
      <c r="A170" s="235"/>
      <c r="B170" s="235"/>
      <c r="C170" s="235"/>
      <c r="D170" s="6"/>
      <c r="E170" s="235"/>
      <c r="F170" s="235"/>
      <c r="G170" s="235"/>
    </row>
    <row r="171" spans="1:7" ht="15">
      <c r="A171" s="235"/>
      <c r="B171" s="235"/>
      <c r="C171" s="235"/>
      <c r="D171" s="6"/>
      <c r="E171" s="235"/>
      <c r="F171" s="235"/>
      <c r="G171" s="235"/>
    </row>
    <row r="172" spans="1:7" ht="15">
      <c r="A172" s="235"/>
      <c r="B172" s="235"/>
      <c r="C172" s="235"/>
      <c r="D172" s="6"/>
      <c r="E172" s="235"/>
      <c r="F172" s="235"/>
      <c r="G172" s="235"/>
    </row>
    <row r="173" spans="1:7" ht="15">
      <c r="A173" s="235"/>
      <c r="B173" s="235"/>
      <c r="C173" s="235"/>
      <c r="D173" s="6"/>
      <c r="E173" s="235"/>
      <c r="F173" s="235"/>
      <c r="G173" s="235"/>
    </row>
    <row r="174" spans="1:7" ht="15">
      <c r="A174" s="235"/>
      <c r="B174" s="235"/>
      <c r="C174" s="235"/>
      <c r="D174" s="6"/>
      <c r="E174" s="235"/>
      <c r="F174" s="235"/>
      <c r="G174" s="235"/>
    </row>
    <row r="175" spans="1:7" ht="15">
      <c r="A175" s="235"/>
      <c r="B175" s="235"/>
      <c r="C175" s="235"/>
      <c r="D175" s="6"/>
      <c r="E175" s="235"/>
      <c r="F175" s="235"/>
      <c r="G175" s="235"/>
    </row>
    <row r="176" spans="1:7" ht="15">
      <c r="A176" s="235"/>
      <c r="B176" s="235"/>
      <c r="C176" s="235"/>
      <c r="D176" s="6"/>
      <c r="E176" s="235"/>
      <c r="F176" s="235"/>
      <c r="G176" s="235"/>
    </row>
    <row r="177" spans="1:7" ht="15">
      <c r="A177" s="235"/>
      <c r="B177" s="235"/>
      <c r="C177" s="235"/>
      <c r="D177" s="6"/>
      <c r="E177" s="235"/>
      <c r="F177" s="235"/>
      <c r="G177" s="235"/>
    </row>
    <row r="178" spans="1:7" ht="15">
      <c r="A178" s="235"/>
      <c r="B178" s="235"/>
      <c r="C178" s="235"/>
      <c r="D178" s="6"/>
      <c r="E178" s="235"/>
      <c r="F178" s="235"/>
      <c r="G178" s="235"/>
    </row>
    <row r="179" spans="1:7" ht="15">
      <c r="A179" s="235"/>
      <c r="B179" s="235"/>
      <c r="C179" s="235"/>
      <c r="D179" s="6"/>
      <c r="E179" s="235"/>
      <c r="F179" s="235"/>
      <c r="G179" s="235"/>
    </row>
    <row r="180" spans="1:7" ht="15">
      <c r="A180" s="235"/>
      <c r="B180" s="235"/>
      <c r="C180" s="235"/>
      <c r="D180" s="6"/>
      <c r="E180" s="235"/>
      <c r="F180" s="235"/>
      <c r="G180" s="235"/>
    </row>
    <row r="181" spans="1:7" ht="15">
      <c r="A181" s="235"/>
      <c r="B181" s="235"/>
      <c r="C181" s="235"/>
      <c r="D181" s="6"/>
      <c r="E181" s="235"/>
      <c r="F181" s="235"/>
      <c r="G181" s="235"/>
    </row>
    <row r="182" spans="1:7" ht="15">
      <c r="A182" s="235"/>
      <c r="B182" s="235"/>
      <c r="C182" s="235"/>
      <c r="D182" s="6"/>
      <c r="E182" s="235"/>
      <c r="F182" s="235"/>
      <c r="G182" s="235"/>
    </row>
    <row r="183" spans="1:7" ht="15">
      <c r="A183" s="235"/>
      <c r="B183" s="235"/>
      <c r="C183" s="235"/>
      <c r="D183" s="6"/>
      <c r="E183" s="235"/>
      <c r="F183" s="235"/>
      <c r="G183" s="235"/>
    </row>
    <row r="184" spans="1:7" ht="15">
      <c r="A184" s="235"/>
      <c r="B184" s="235"/>
      <c r="C184" s="235"/>
      <c r="D184" s="6"/>
      <c r="E184" s="235"/>
      <c r="F184" s="235"/>
      <c r="G184" s="235"/>
    </row>
    <row r="185" spans="1:7" ht="15">
      <c r="A185" s="235"/>
      <c r="B185" s="235"/>
      <c r="C185" s="235"/>
      <c r="D185" s="6"/>
      <c r="E185" s="235"/>
      <c r="F185" s="235"/>
      <c r="G185" s="235"/>
    </row>
    <row r="186" spans="1:7" ht="15">
      <c r="A186" s="235"/>
      <c r="B186" s="235"/>
      <c r="C186" s="235"/>
      <c r="D186" s="6"/>
      <c r="E186" s="235"/>
      <c r="F186" s="235"/>
      <c r="G186" s="235"/>
    </row>
    <row r="187" spans="1:7" ht="15">
      <c r="A187" s="235"/>
      <c r="B187" s="235"/>
      <c r="C187" s="235"/>
      <c r="D187" s="6"/>
      <c r="E187" s="235"/>
      <c r="F187" s="235"/>
      <c r="G187" s="235"/>
    </row>
    <row r="188" spans="1:7" ht="15">
      <c r="A188" s="235"/>
      <c r="B188" s="235"/>
      <c r="C188" s="235"/>
      <c r="D188" s="6"/>
      <c r="E188" s="235"/>
      <c r="F188" s="235"/>
      <c r="G188" s="235"/>
    </row>
    <row r="189" spans="1:7" ht="15">
      <c r="A189" s="235"/>
      <c r="B189" s="235"/>
      <c r="C189" s="235"/>
      <c r="D189" s="6"/>
      <c r="E189" s="235"/>
      <c r="F189" s="235"/>
      <c r="G189" s="235"/>
    </row>
    <row r="190" spans="1:7" ht="15">
      <c r="A190" s="235"/>
      <c r="B190" s="235"/>
      <c r="C190" s="235"/>
      <c r="D190" s="6"/>
      <c r="E190" s="235"/>
      <c r="F190" s="235"/>
      <c r="G190" s="235"/>
    </row>
    <row r="191" spans="1:7" ht="15">
      <c r="A191" s="235"/>
      <c r="B191" s="235"/>
      <c r="C191" s="235"/>
      <c r="D191" s="6"/>
      <c r="E191" s="235"/>
      <c r="F191" s="235"/>
      <c r="G191" s="235"/>
    </row>
    <row r="192" spans="1:7" ht="15">
      <c r="A192" s="235"/>
      <c r="B192" s="235"/>
      <c r="C192" s="235"/>
      <c r="D192" s="6"/>
      <c r="E192" s="235"/>
      <c r="F192" s="235"/>
      <c r="G192" s="235"/>
    </row>
    <row r="193" spans="1:7" ht="15">
      <c r="A193" s="235"/>
      <c r="B193" s="235"/>
      <c r="C193" s="235"/>
      <c r="D193" s="6"/>
      <c r="E193" s="235"/>
      <c r="F193" s="235"/>
      <c r="G193" s="235"/>
    </row>
    <row r="194" spans="1:7" ht="15">
      <c r="A194" s="235"/>
      <c r="B194" s="235"/>
      <c r="C194" s="235"/>
      <c r="D194" s="6"/>
      <c r="E194" s="235"/>
      <c r="F194" s="235"/>
      <c r="G194" s="235"/>
    </row>
    <row r="195" spans="1:7" ht="15">
      <c r="A195" s="235"/>
      <c r="B195" s="235"/>
      <c r="C195" s="235"/>
      <c r="D195" s="6"/>
      <c r="E195" s="235"/>
      <c r="F195" s="235"/>
      <c r="G195" s="235"/>
    </row>
    <row r="196" spans="1:7" ht="15">
      <c r="A196" s="235"/>
      <c r="B196" s="235"/>
      <c r="C196" s="235"/>
      <c r="D196" s="6"/>
      <c r="E196" s="235"/>
      <c r="F196" s="235"/>
      <c r="G196" s="235"/>
    </row>
    <row r="197" spans="1:7" ht="15">
      <c r="A197" s="235"/>
      <c r="B197" s="235"/>
      <c r="C197" s="235"/>
      <c r="D197" s="6"/>
      <c r="E197" s="235"/>
      <c r="F197" s="235"/>
      <c r="G197" s="235"/>
    </row>
    <row r="198" spans="1:7" ht="15">
      <c r="A198" s="235"/>
      <c r="B198" s="235"/>
      <c r="C198" s="235"/>
      <c r="D198" s="6"/>
      <c r="E198" s="235"/>
      <c r="F198" s="235"/>
      <c r="G198" s="235"/>
    </row>
    <row r="199" spans="1:7" ht="15">
      <c r="A199" s="235"/>
      <c r="B199" s="235"/>
      <c r="C199" s="235"/>
      <c r="D199" s="6"/>
      <c r="E199" s="235"/>
      <c r="F199" s="235"/>
      <c r="G199" s="235"/>
    </row>
    <row r="200" spans="1:7" ht="15">
      <c r="A200" s="235"/>
      <c r="B200" s="235"/>
      <c r="C200" s="235"/>
      <c r="D200" s="6"/>
      <c r="E200" s="235"/>
      <c r="F200" s="235"/>
      <c r="G200" s="235"/>
    </row>
    <row r="201" spans="1:7" ht="15">
      <c r="A201" s="235"/>
      <c r="B201" s="235"/>
      <c r="C201" s="235"/>
      <c r="D201" s="6"/>
      <c r="E201" s="235"/>
      <c r="F201" s="235"/>
      <c r="G201" s="235"/>
    </row>
    <row r="202" spans="1:7" ht="15">
      <c r="A202" s="235"/>
      <c r="B202" s="235"/>
      <c r="C202" s="235"/>
      <c r="D202" s="6"/>
      <c r="E202" s="235"/>
      <c r="F202" s="235"/>
      <c r="G202" s="235"/>
    </row>
    <row r="203" spans="1:7" ht="15">
      <c r="A203" s="235"/>
      <c r="B203" s="235"/>
      <c r="C203" s="235"/>
      <c r="D203" s="6"/>
      <c r="E203" s="235"/>
      <c r="F203" s="235"/>
      <c r="G203" s="235"/>
    </row>
    <row r="204" spans="1:7" ht="15">
      <c r="A204" s="235"/>
      <c r="B204" s="235"/>
      <c r="C204" s="235"/>
      <c r="D204" s="6"/>
      <c r="E204" s="235"/>
      <c r="F204" s="235"/>
      <c r="G204" s="235"/>
    </row>
    <row r="205" spans="1:7" ht="15">
      <c r="A205" s="235"/>
      <c r="B205" s="235"/>
      <c r="C205" s="235"/>
      <c r="D205" s="6"/>
      <c r="E205" s="235"/>
      <c r="F205" s="235"/>
      <c r="G205" s="235"/>
    </row>
    <row r="206" spans="1:7" ht="15">
      <c r="A206" s="235"/>
      <c r="B206" s="235"/>
      <c r="C206" s="235"/>
      <c r="D206" s="6"/>
      <c r="E206" s="235"/>
      <c r="F206" s="235"/>
      <c r="G206" s="235"/>
    </row>
    <row r="207" spans="1:7" ht="15">
      <c r="A207" s="235"/>
      <c r="B207" s="235"/>
      <c r="C207" s="235"/>
      <c r="D207" s="6"/>
      <c r="E207" s="235"/>
      <c r="F207" s="235"/>
      <c r="G207" s="235"/>
    </row>
    <row r="208" spans="1:7" ht="15">
      <c r="A208" s="235"/>
      <c r="B208" s="235"/>
      <c r="C208" s="235"/>
      <c r="D208" s="6"/>
      <c r="E208" s="235"/>
      <c r="F208" s="235"/>
      <c r="G208" s="235"/>
    </row>
    <row r="209" spans="1:7" ht="15">
      <c r="A209" s="235"/>
      <c r="B209" s="235"/>
      <c r="C209" s="235"/>
      <c r="D209" s="6"/>
      <c r="E209" s="235"/>
      <c r="F209" s="235"/>
      <c r="G209" s="235"/>
    </row>
    <row r="210" spans="1:7" ht="15">
      <c r="A210" s="235"/>
      <c r="B210" s="235"/>
      <c r="C210" s="235"/>
      <c r="D210" s="6"/>
      <c r="E210" s="235"/>
      <c r="F210" s="235"/>
      <c r="G210" s="235"/>
    </row>
    <row r="211" spans="1:7" ht="15">
      <c r="A211" s="235"/>
      <c r="B211" s="235"/>
      <c r="C211" s="235"/>
      <c r="D211" s="6"/>
      <c r="E211" s="235"/>
      <c r="F211" s="235"/>
      <c r="G211" s="235"/>
    </row>
    <row r="212" spans="1:7" ht="15">
      <c r="A212" s="235"/>
      <c r="B212" s="235"/>
      <c r="C212" s="235"/>
      <c r="D212" s="6"/>
      <c r="E212" s="235"/>
      <c r="F212" s="235"/>
      <c r="G212" s="235"/>
    </row>
    <row r="213" spans="1:7" ht="15">
      <c r="A213" s="235"/>
      <c r="B213" s="235"/>
      <c r="C213" s="235"/>
      <c r="D213" s="6"/>
      <c r="E213" s="235"/>
      <c r="F213" s="235"/>
      <c r="G213" s="235"/>
    </row>
    <row r="214" spans="1:7" ht="15">
      <c r="A214" s="235"/>
      <c r="B214" s="235"/>
      <c r="C214" s="235"/>
      <c r="D214" s="6"/>
      <c r="E214" s="235"/>
      <c r="F214" s="235"/>
      <c r="G214" s="235"/>
    </row>
    <row r="215" spans="1:7" ht="15">
      <c r="A215" s="235"/>
      <c r="B215" s="235"/>
      <c r="C215" s="235"/>
      <c r="D215" s="6"/>
      <c r="E215" s="235"/>
      <c r="F215" s="235"/>
      <c r="G215" s="235"/>
    </row>
    <row r="216" spans="1:7" ht="15">
      <c r="A216" s="235"/>
      <c r="B216" s="235"/>
      <c r="C216" s="235"/>
      <c r="D216" s="6"/>
      <c r="E216" s="235"/>
      <c r="F216" s="235"/>
      <c r="G216" s="235"/>
    </row>
    <row r="217" spans="1:7" ht="15">
      <c r="A217" s="235"/>
      <c r="B217" s="235"/>
      <c r="C217" s="235"/>
      <c r="D217" s="6"/>
      <c r="E217" s="235"/>
      <c r="F217" s="235"/>
      <c r="G217" s="235"/>
    </row>
    <row r="218" spans="1:7" ht="15">
      <c r="A218" s="235"/>
      <c r="B218" s="235"/>
      <c r="C218" s="235"/>
      <c r="D218" s="6"/>
      <c r="E218" s="235"/>
      <c r="F218" s="235"/>
      <c r="G218" s="235"/>
    </row>
    <row r="219" spans="1:7" ht="15">
      <c r="A219" s="235"/>
      <c r="B219" s="235"/>
      <c r="C219" s="235"/>
      <c r="D219" s="6"/>
      <c r="E219" s="235"/>
      <c r="F219" s="235"/>
      <c r="G219" s="235"/>
    </row>
    <row r="220" spans="1:7" ht="15">
      <c r="A220" s="235"/>
      <c r="B220" s="235"/>
      <c r="C220" s="235"/>
      <c r="D220" s="6"/>
      <c r="E220" s="235"/>
      <c r="F220" s="235"/>
      <c r="G220" s="235"/>
    </row>
    <row r="221" spans="1:7" ht="15">
      <c r="A221" s="235"/>
      <c r="B221" s="235"/>
      <c r="C221" s="235"/>
      <c r="D221" s="6"/>
      <c r="E221" s="235"/>
      <c r="F221" s="235"/>
      <c r="G221" s="235"/>
    </row>
    <row r="222" spans="1:7" ht="15">
      <c r="A222" s="235"/>
      <c r="B222" s="235"/>
      <c r="C222" s="235"/>
      <c r="D222" s="6"/>
      <c r="E222" s="235"/>
      <c r="F222" s="235"/>
      <c r="G222" s="235"/>
    </row>
    <row r="223" spans="1:7" ht="15">
      <c r="A223" s="235"/>
      <c r="B223" s="235"/>
      <c r="C223" s="235"/>
      <c r="D223" s="6"/>
      <c r="E223" s="235"/>
      <c r="F223" s="235"/>
      <c r="G223" s="235"/>
    </row>
    <row r="224" spans="1:7" ht="15">
      <c r="A224" s="235"/>
      <c r="B224" s="235"/>
      <c r="C224" s="235"/>
      <c r="D224" s="6"/>
      <c r="E224" s="235"/>
      <c r="F224" s="235"/>
      <c r="G224" s="235"/>
    </row>
    <row r="225" spans="1:7" ht="15">
      <c r="A225" s="235"/>
      <c r="B225" s="235"/>
      <c r="C225" s="235"/>
      <c r="D225" s="6"/>
      <c r="E225" s="235"/>
      <c r="F225" s="235"/>
      <c r="G225" s="235"/>
    </row>
    <row r="226" spans="1:7" ht="15">
      <c r="A226" s="235"/>
      <c r="B226" s="235"/>
      <c r="C226" s="235"/>
      <c r="D226" s="6"/>
      <c r="E226" s="235"/>
      <c r="F226" s="235"/>
      <c r="G226" s="235"/>
    </row>
    <row r="227" spans="1:7" ht="15">
      <c r="A227" s="235"/>
      <c r="B227" s="235"/>
      <c r="C227" s="235"/>
      <c r="D227" s="6"/>
      <c r="E227" s="235"/>
      <c r="F227" s="235"/>
      <c r="G227" s="235"/>
    </row>
    <row r="228" spans="1:7" ht="15">
      <c r="A228" s="235"/>
      <c r="B228" s="235"/>
      <c r="C228" s="235"/>
      <c r="D228" s="6"/>
      <c r="E228" s="235"/>
      <c r="F228" s="235"/>
      <c r="G228" s="235"/>
    </row>
    <row r="229" spans="1:7" ht="15">
      <c r="A229" s="235"/>
      <c r="B229" s="235"/>
      <c r="C229" s="235"/>
      <c r="D229" s="6"/>
      <c r="E229" s="235"/>
      <c r="F229" s="235"/>
      <c r="G229" s="235"/>
    </row>
    <row r="230" spans="1:7" ht="15">
      <c r="A230" s="235"/>
      <c r="B230" s="235"/>
      <c r="C230" s="235"/>
      <c r="D230" s="6"/>
      <c r="E230" s="235"/>
      <c r="F230" s="235"/>
      <c r="G230" s="235"/>
    </row>
    <row r="231" spans="1:7" ht="15">
      <c r="A231" s="235"/>
      <c r="B231" s="235"/>
      <c r="C231" s="235"/>
      <c r="D231" s="6"/>
      <c r="E231" s="235"/>
      <c r="F231" s="235"/>
      <c r="G231" s="235"/>
    </row>
    <row r="232" spans="1:7" ht="15">
      <c r="A232" s="235"/>
      <c r="B232" s="235"/>
      <c r="C232" s="235"/>
      <c r="D232" s="6"/>
      <c r="E232" s="235"/>
      <c r="F232" s="235"/>
      <c r="G232" s="235"/>
    </row>
    <row r="233" spans="1:7" ht="15">
      <c r="A233" s="235"/>
      <c r="B233" s="235"/>
      <c r="C233" s="235"/>
      <c r="D233" s="6"/>
      <c r="E233" s="235"/>
      <c r="F233" s="235"/>
      <c r="G233" s="235"/>
    </row>
    <row r="234" spans="1:7" ht="15">
      <c r="A234" s="235"/>
      <c r="B234" s="235"/>
      <c r="C234" s="235"/>
      <c r="D234" s="6"/>
      <c r="E234" s="235"/>
      <c r="F234" s="235"/>
      <c r="G234" s="235"/>
    </row>
    <row r="235" spans="1:7" ht="15">
      <c r="A235" s="235"/>
      <c r="B235" s="235"/>
      <c r="C235" s="235"/>
      <c r="D235" s="6"/>
      <c r="E235" s="235"/>
      <c r="F235" s="235"/>
      <c r="G235" s="235"/>
    </row>
    <row r="236" spans="1:7" ht="15">
      <c r="A236" s="235"/>
      <c r="B236" s="235"/>
      <c r="C236" s="235"/>
      <c r="D236" s="6"/>
      <c r="E236" s="235"/>
      <c r="F236" s="235"/>
      <c r="G236" s="235"/>
    </row>
    <row r="237" spans="1:7" ht="15">
      <c r="A237" s="235"/>
      <c r="B237" s="235"/>
      <c r="C237" s="235"/>
      <c r="D237" s="6"/>
      <c r="E237" s="235"/>
      <c r="F237" s="235"/>
      <c r="G237" s="235"/>
    </row>
    <row r="238" spans="1:7" ht="15">
      <c r="A238" s="235"/>
      <c r="B238" s="235"/>
      <c r="C238" s="235"/>
      <c r="D238" s="6"/>
      <c r="E238" s="235"/>
      <c r="F238" s="235"/>
      <c r="G238" s="235"/>
    </row>
    <row r="239" spans="1:7" ht="15">
      <c r="A239" s="235"/>
      <c r="B239" s="235"/>
      <c r="C239" s="235"/>
      <c r="D239" s="6"/>
      <c r="E239" s="235"/>
      <c r="F239" s="235"/>
      <c r="G239" s="235"/>
    </row>
    <row r="240" spans="1:7" ht="15">
      <c r="A240" s="235"/>
      <c r="B240" s="235"/>
      <c r="C240" s="235"/>
      <c r="D240" s="6"/>
      <c r="E240" s="235"/>
      <c r="F240" s="235"/>
      <c r="G240" s="235"/>
    </row>
    <row r="241" spans="1:7" ht="15">
      <c r="A241" s="235"/>
      <c r="B241" s="235"/>
      <c r="C241" s="235"/>
      <c r="D241" s="6"/>
      <c r="E241" s="235"/>
      <c r="F241" s="235"/>
      <c r="G241" s="235"/>
    </row>
    <row r="242" spans="1:7" ht="15">
      <c r="A242" s="235"/>
      <c r="B242" s="235"/>
      <c r="C242" s="235"/>
      <c r="D242" s="6"/>
      <c r="E242" s="235"/>
      <c r="F242" s="235"/>
      <c r="G242" s="235"/>
    </row>
    <row r="243" spans="1:7" ht="15">
      <c r="A243" s="235"/>
      <c r="B243" s="235"/>
      <c r="C243" s="235"/>
      <c r="D243" s="6"/>
      <c r="E243" s="235"/>
      <c r="F243" s="235"/>
      <c r="G243" s="235"/>
    </row>
    <row r="244" spans="1:7" ht="15">
      <c r="A244" s="235"/>
      <c r="B244" s="235"/>
      <c r="C244" s="235"/>
      <c r="D244" s="6"/>
      <c r="E244" s="235"/>
      <c r="F244" s="235"/>
      <c r="G244" s="235"/>
    </row>
    <row r="245" spans="1:7" ht="15">
      <c r="A245" s="235"/>
      <c r="B245" s="235"/>
      <c r="C245" s="235"/>
      <c r="D245" s="6"/>
      <c r="E245" s="235"/>
      <c r="F245" s="235"/>
      <c r="G245" s="235"/>
    </row>
    <row r="246" spans="1:7" ht="15">
      <c r="A246" s="235"/>
      <c r="B246" s="235"/>
      <c r="C246" s="235"/>
      <c r="D246" s="6"/>
      <c r="E246" s="235"/>
      <c r="F246" s="235"/>
      <c r="G246" s="235"/>
    </row>
    <row r="247" spans="1:7" ht="15">
      <c r="A247" s="235"/>
      <c r="B247" s="235"/>
      <c r="C247" s="235"/>
      <c r="D247" s="6"/>
      <c r="E247" s="235"/>
      <c r="F247" s="235"/>
      <c r="G247" s="235"/>
    </row>
    <row r="248" spans="1:7" ht="15">
      <c r="A248" s="235"/>
      <c r="B248" s="235"/>
      <c r="C248" s="235"/>
      <c r="D248" s="6"/>
      <c r="E248" s="235"/>
      <c r="F248" s="235"/>
      <c r="G248" s="235"/>
    </row>
    <row r="249" spans="1:7" ht="15">
      <c r="A249" s="235"/>
      <c r="B249" s="235"/>
      <c r="C249" s="235"/>
      <c r="D249" s="6"/>
      <c r="E249" s="235"/>
      <c r="F249" s="235"/>
      <c r="G249" s="235"/>
    </row>
    <row r="250" spans="1:7" ht="15">
      <c r="A250" s="235"/>
      <c r="B250" s="235"/>
      <c r="C250" s="235"/>
      <c r="D250" s="6"/>
      <c r="E250" s="235"/>
      <c r="F250" s="235"/>
      <c r="G250" s="235"/>
    </row>
    <row r="251" spans="1:7" ht="15">
      <c r="A251" s="235"/>
      <c r="B251" s="235"/>
      <c r="C251" s="235"/>
      <c r="D251" s="6"/>
      <c r="E251" s="235"/>
      <c r="F251" s="235"/>
      <c r="G251" s="235"/>
    </row>
    <row r="252" spans="1:7" ht="15">
      <c r="A252" s="235"/>
      <c r="B252" s="235"/>
      <c r="C252" s="235"/>
      <c r="D252" s="6"/>
      <c r="E252" s="235"/>
      <c r="F252" s="235"/>
      <c r="G252" s="235"/>
    </row>
    <row r="253" spans="1:7" ht="15">
      <c r="A253" s="235"/>
      <c r="B253" s="235"/>
      <c r="C253" s="235"/>
      <c r="D253" s="6"/>
      <c r="E253" s="235"/>
      <c r="F253" s="235"/>
      <c r="G253" s="235"/>
    </row>
    <row r="254" spans="1:7" ht="15">
      <c r="A254" s="235"/>
      <c r="B254" s="235"/>
      <c r="C254" s="235"/>
      <c r="D254" s="6"/>
      <c r="E254" s="235"/>
      <c r="F254" s="235"/>
      <c r="G254" s="235"/>
    </row>
    <row r="255" spans="1:7" ht="15">
      <c r="A255" s="235"/>
      <c r="B255" s="235"/>
      <c r="C255" s="235"/>
      <c r="D255" s="6"/>
      <c r="E255" s="235"/>
      <c r="F255" s="235"/>
      <c r="G255" s="235"/>
    </row>
    <row r="256" spans="1:7" ht="15">
      <c r="A256" s="235"/>
      <c r="B256" s="235"/>
      <c r="C256" s="235"/>
      <c r="D256" s="6"/>
      <c r="E256" s="235"/>
      <c r="F256" s="235"/>
      <c r="G256" s="235"/>
    </row>
    <row r="257" spans="1:7" ht="15">
      <c r="A257" s="235"/>
      <c r="B257" s="235"/>
      <c r="C257" s="235"/>
      <c r="D257" s="6"/>
      <c r="E257" s="235"/>
      <c r="F257" s="235"/>
      <c r="G257" s="235"/>
    </row>
    <row r="258" spans="1:7" ht="15">
      <c r="A258" s="235"/>
      <c r="B258" s="235"/>
      <c r="C258" s="235"/>
      <c r="D258" s="6"/>
      <c r="E258" s="235"/>
      <c r="F258" s="235"/>
      <c r="G258" s="235"/>
    </row>
    <row r="259" spans="1:7" ht="15">
      <c r="A259" s="235"/>
      <c r="B259" s="235"/>
      <c r="C259" s="235"/>
      <c r="D259" s="6"/>
      <c r="E259" s="235"/>
      <c r="F259" s="235"/>
      <c r="G259" s="235"/>
    </row>
    <row r="260" spans="1:7" ht="15">
      <c r="A260" s="235"/>
      <c r="B260" s="235"/>
      <c r="C260" s="235"/>
      <c r="D260" s="6"/>
      <c r="E260" s="235"/>
      <c r="F260" s="235"/>
      <c r="G260" s="235"/>
    </row>
    <row r="261" spans="1:7" ht="15">
      <c r="A261" s="235"/>
      <c r="B261" s="235"/>
      <c r="C261" s="235"/>
      <c r="D261" s="6"/>
      <c r="E261" s="235"/>
      <c r="F261" s="235"/>
      <c r="G261" s="235"/>
    </row>
    <row r="262" spans="1:7" ht="15">
      <c r="A262" s="235"/>
      <c r="B262" s="235"/>
      <c r="C262" s="235"/>
      <c r="D262" s="6"/>
      <c r="E262" s="235"/>
      <c r="F262" s="235"/>
      <c r="G262" s="235"/>
    </row>
    <row r="263" spans="1:7" ht="15">
      <c r="A263" s="235"/>
      <c r="B263" s="235"/>
      <c r="C263" s="235"/>
      <c r="D263" s="6"/>
      <c r="E263" s="235"/>
      <c r="F263" s="235"/>
      <c r="G263" s="235"/>
    </row>
    <row r="264" spans="1:7" ht="15">
      <c r="A264" s="235"/>
      <c r="B264" s="235"/>
      <c r="C264" s="235"/>
      <c r="D264" s="6"/>
      <c r="E264" s="235"/>
      <c r="F264" s="235"/>
      <c r="G264" s="235"/>
    </row>
    <row r="265" spans="1:7" ht="15">
      <c r="A265" s="235"/>
      <c r="B265" s="235"/>
      <c r="C265" s="235"/>
      <c r="D265" s="6"/>
      <c r="E265" s="235"/>
      <c r="F265" s="235"/>
      <c r="G265" s="235"/>
    </row>
    <row r="266" spans="1:7" ht="15">
      <c r="A266" s="235"/>
      <c r="B266" s="235"/>
      <c r="C266" s="235"/>
      <c r="D266" s="6"/>
      <c r="E266" s="235"/>
      <c r="F266" s="235"/>
      <c r="G266" s="235"/>
    </row>
    <row r="267" spans="1:7" ht="15">
      <c r="A267" s="235"/>
      <c r="B267" s="235"/>
      <c r="C267" s="235"/>
      <c r="D267" s="6"/>
      <c r="E267" s="235"/>
      <c r="F267" s="235"/>
      <c r="G267" s="235"/>
    </row>
    <row r="268" spans="1:7" ht="15">
      <c r="A268" s="235"/>
      <c r="B268" s="235"/>
      <c r="C268" s="235"/>
      <c r="D268" s="6"/>
      <c r="E268" s="235"/>
      <c r="F268" s="235"/>
      <c r="G268" s="235"/>
    </row>
    <row r="269" spans="1:7" ht="15">
      <c r="A269" s="235"/>
      <c r="B269" s="235"/>
      <c r="C269" s="235"/>
      <c r="D269" s="6"/>
      <c r="E269" s="235"/>
      <c r="F269" s="235"/>
      <c r="G269" s="235"/>
    </row>
    <row r="270" spans="1:7" ht="15">
      <c r="A270" s="235"/>
      <c r="B270" s="235"/>
      <c r="C270" s="235"/>
      <c r="D270" s="6"/>
      <c r="E270" s="235"/>
      <c r="F270" s="235"/>
      <c r="G270" s="235"/>
    </row>
    <row r="271" spans="1:7" ht="15">
      <c r="A271" s="235"/>
      <c r="B271" s="235"/>
      <c r="C271" s="235"/>
      <c r="D271" s="6"/>
      <c r="E271" s="235"/>
      <c r="F271" s="235"/>
      <c r="G271" s="235"/>
    </row>
    <row r="272" spans="1:7" ht="15">
      <c r="A272" s="235"/>
      <c r="B272" s="235"/>
      <c r="C272" s="235"/>
      <c r="D272" s="6"/>
      <c r="E272" s="235"/>
      <c r="F272" s="235"/>
      <c r="G272" s="235"/>
    </row>
    <row r="273" spans="1:7" ht="15">
      <c r="A273" s="235"/>
      <c r="B273" s="235"/>
      <c r="C273" s="235"/>
      <c r="D273" s="6"/>
      <c r="E273" s="235"/>
      <c r="F273" s="235"/>
      <c r="G273" s="235"/>
    </row>
    <row r="274" spans="1:7" ht="15">
      <c r="A274" s="235"/>
      <c r="B274" s="235"/>
      <c r="C274" s="235"/>
      <c r="D274" s="6"/>
      <c r="E274" s="235"/>
      <c r="F274" s="235"/>
      <c r="G274" s="235"/>
    </row>
    <row r="275" spans="1:7" ht="15">
      <c r="A275" s="235"/>
      <c r="B275" s="235"/>
      <c r="C275" s="235"/>
      <c r="D275" s="6"/>
      <c r="E275" s="235"/>
      <c r="F275" s="235"/>
      <c r="G275" s="235"/>
    </row>
    <row r="276" spans="1:7" ht="15">
      <c r="A276" s="235"/>
      <c r="B276" s="235"/>
      <c r="C276" s="235"/>
      <c r="D276" s="6"/>
      <c r="E276" s="235"/>
      <c r="F276" s="235"/>
      <c r="G276" s="235"/>
    </row>
    <row r="277" spans="1:7" ht="15">
      <c r="A277" s="235"/>
      <c r="B277" s="235"/>
      <c r="C277" s="235"/>
      <c r="D277" s="6"/>
      <c r="E277" s="235"/>
      <c r="F277" s="235"/>
      <c r="G277" s="235"/>
    </row>
    <row r="278" spans="1:7" ht="15">
      <c r="A278" s="235"/>
      <c r="B278" s="235"/>
      <c r="C278" s="235"/>
      <c r="D278" s="6"/>
      <c r="E278" s="235"/>
      <c r="F278" s="235"/>
      <c r="G278" s="235"/>
    </row>
    <row r="279" spans="1:7" ht="15">
      <c r="A279" s="235"/>
      <c r="B279" s="235"/>
      <c r="C279" s="235"/>
      <c r="D279" s="6"/>
      <c r="E279" s="235"/>
      <c r="F279" s="235"/>
      <c r="G279" s="235"/>
    </row>
    <row r="280" spans="1:7" ht="15">
      <c r="A280" s="235"/>
      <c r="B280" s="235"/>
      <c r="C280" s="235"/>
      <c r="D280" s="6"/>
      <c r="E280" s="235"/>
      <c r="F280" s="235"/>
      <c r="G280" s="235"/>
    </row>
    <row r="281" spans="1:7" ht="15">
      <c r="A281" s="235"/>
      <c r="B281" s="235"/>
      <c r="C281" s="235"/>
      <c r="D281" s="6"/>
      <c r="E281" s="235"/>
      <c r="F281" s="235"/>
      <c r="G281" s="235"/>
    </row>
    <row r="282" spans="1:7" ht="15">
      <c r="A282" s="235"/>
      <c r="B282" s="235"/>
      <c r="C282" s="235"/>
      <c r="D282" s="6"/>
      <c r="E282" s="235"/>
      <c r="F282" s="235"/>
      <c r="G282" s="235"/>
    </row>
    <row r="283" spans="1:7" ht="15">
      <c r="A283" s="235"/>
      <c r="B283" s="235"/>
      <c r="C283" s="235"/>
      <c r="D283" s="6"/>
      <c r="E283" s="235"/>
      <c r="F283" s="235"/>
      <c r="G283" s="235"/>
    </row>
    <row r="284" spans="1:7" ht="15">
      <c r="A284" s="235"/>
      <c r="B284" s="235"/>
      <c r="C284" s="235"/>
      <c r="D284" s="6"/>
      <c r="E284" s="235"/>
      <c r="F284" s="235"/>
      <c r="G284" s="235"/>
    </row>
    <row r="285" spans="1:7" ht="15">
      <c r="A285" s="235"/>
      <c r="B285" s="235"/>
      <c r="C285" s="235"/>
      <c r="D285" s="6"/>
      <c r="E285" s="235"/>
      <c r="F285" s="235"/>
      <c r="G285" s="235"/>
    </row>
    <row r="286" spans="1:7" ht="15">
      <c r="A286" s="235"/>
      <c r="B286" s="235"/>
      <c r="C286" s="235"/>
      <c r="D286" s="6"/>
      <c r="E286" s="235"/>
      <c r="F286" s="235"/>
      <c r="G286" s="235"/>
    </row>
    <row r="287" spans="1:7" ht="15">
      <c r="A287" s="235"/>
      <c r="B287" s="235"/>
      <c r="C287" s="235"/>
      <c r="D287" s="6"/>
      <c r="E287" s="235"/>
      <c r="F287" s="235"/>
      <c r="G287" s="235"/>
    </row>
    <row r="288" spans="1:7" ht="15">
      <c r="A288" s="235"/>
      <c r="B288" s="235"/>
      <c r="C288" s="235"/>
      <c r="D288" s="6"/>
      <c r="E288" s="235"/>
      <c r="F288" s="235"/>
      <c r="G288" s="235"/>
    </row>
    <row r="289" spans="1:7" ht="15">
      <c r="A289" s="235"/>
      <c r="B289" s="235"/>
      <c r="C289" s="235"/>
      <c r="D289" s="6"/>
      <c r="E289" s="235"/>
      <c r="F289" s="235"/>
      <c r="G289" s="235"/>
    </row>
    <row r="290" spans="1:7" ht="15">
      <c r="A290" s="235"/>
      <c r="B290" s="235"/>
      <c r="C290" s="235"/>
      <c r="D290" s="6"/>
      <c r="E290" s="235"/>
      <c r="F290" s="235"/>
      <c r="G290" s="235"/>
    </row>
    <row r="291" spans="1:7" ht="15">
      <c r="A291" s="235"/>
      <c r="B291" s="235"/>
      <c r="C291" s="235"/>
      <c r="D291" s="6"/>
      <c r="E291" s="235"/>
      <c r="F291" s="235"/>
      <c r="G291" s="235"/>
    </row>
    <row r="292" spans="1:7" ht="15">
      <c r="A292" s="235"/>
      <c r="B292" s="235"/>
      <c r="C292" s="235"/>
      <c r="D292" s="6"/>
      <c r="E292" s="235"/>
      <c r="F292" s="235"/>
      <c r="G292" s="235"/>
    </row>
    <row r="293" spans="1:7" ht="15">
      <c r="A293" s="235"/>
      <c r="B293" s="235"/>
      <c r="C293" s="235"/>
      <c r="D293" s="6"/>
      <c r="E293" s="235"/>
      <c r="F293" s="235"/>
      <c r="G293" s="235"/>
    </row>
    <row r="294" spans="1:7" ht="15">
      <c r="A294" s="235"/>
      <c r="B294" s="235"/>
      <c r="C294" s="235"/>
      <c r="D294" s="6"/>
      <c r="E294" s="235"/>
      <c r="F294" s="235"/>
      <c r="G294" s="235"/>
    </row>
    <row r="295" spans="1:7" ht="15">
      <c r="A295" s="235"/>
      <c r="B295" s="235"/>
      <c r="C295" s="235"/>
      <c r="D295" s="6"/>
      <c r="E295" s="235"/>
      <c r="F295" s="235"/>
      <c r="G295" s="235"/>
    </row>
    <row r="296" spans="1:7" ht="15">
      <c r="A296" s="235"/>
      <c r="B296" s="235"/>
      <c r="C296" s="235"/>
      <c r="D296" s="6"/>
      <c r="E296" s="235"/>
      <c r="F296" s="235"/>
      <c r="G296" s="235"/>
    </row>
    <row r="297" spans="1:7" ht="15">
      <c r="A297" s="235"/>
      <c r="B297" s="235"/>
      <c r="C297" s="235"/>
      <c r="D297" s="6"/>
      <c r="E297" s="235"/>
      <c r="F297" s="235"/>
      <c r="G297" s="235"/>
    </row>
    <row r="298" spans="1:7" ht="15">
      <c r="A298" s="235"/>
      <c r="B298" s="235"/>
      <c r="C298" s="235"/>
      <c r="D298" s="6"/>
      <c r="E298" s="235"/>
      <c r="F298" s="235"/>
      <c r="G298" s="235"/>
    </row>
    <row r="299" spans="1:7" ht="15">
      <c r="A299" s="235"/>
      <c r="B299" s="235"/>
      <c r="C299" s="235"/>
      <c r="D299" s="6"/>
      <c r="E299" s="235"/>
      <c r="F299" s="235"/>
      <c r="G299" s="235"/>
    </row>
    <row r="300" spans="1:7" ht="15">
      <c r="A300" s="235"/>
      <c r="B300" s="235"/>
      <c r="C300" s="235"/>
      <c r="D300" s="6"/>
      <c r="E300" s="235"/>
      <c r="F300" s="235"/>
      <c r="G300" s="235"/>
    </row>
    <row r="301" spans="1:7" ht="15">
      <c r="A301" s="235"/>
      <c r="B301" s="235"/>
      <c r="C301" s="235"/>
      <c r="D301" s="6"/>
      <c r="E301" s="235"/>
      <c r="F301" s="235"/>
      <c r="G301" s="235"/>
    </row>
    <row r="302" spans="1:7" ht="15">
      <c r="A302" s="235"/>
      <c r="B302" s="235"/>
      <c r="C302" s="235"/>
      <c r="D302" s="6"/>
      <c r="E302" s="235"/>
      <c r="F302" s="235"/>
      <c r="G302" s="235"/>
    </row>
    <row r="303" spans="1:7" ht="15">
      <c r="A303" s="235"/>
      <c r="B303" s="235"/>
      <c r="C303" s="235"/>
      <c r="D303" s="6"/>
      <c r="E303" s="235"/>
      <c r="F303" s="235"/>
      <c r="G303" s="235"/>
    </row>
    <row r="304" spans="1:7" ht="15">
      <c r="A304" s="235"/>
      <c r="B304" s="235"/>
      <c r="C304" s="235"/>
      <c r="D304" s="6"/>
      <c r="E304" s="235"/>
      <c r="F304" s="235"/>
      <c r="G304" s="235"/>
    </row>
    <row r="305" spans="1:7" ht="15">
      <c r="A305" s="235"/>
      <c r="B305" s="235"/>
      <c r="C305" s="235"/>
      <c r="D305" s="6"/>
      <c r="E305" s="235"/>
      <c r="F305" s="235"/>
      <c r="G305" s="235"/>
    </row>
    <row r="306" spans="1:7" ht="15">
      <c r="A306" s="235"/>
      <c r="B306" s="235"/>
      <c r="C306" s="235"/>
      <c r="D306" s="6"/>
      <c r="E306" s="235"/>
      <c r="F306" s="235"/>
      <c r="G306" s="235"/>
    </row>
    <row r="307" spans="1:7" ht="15">
      <c r="A307" s="235"/>
      <c r="B307" s="235"/>
      <c r="C307" s="235"/>
      <c r="D307" s="6"/>
      <c r="E307" s="235"/>
      <c r="F307" s="235"/>
      <c r="G307" s="235"/>
    </row>
    <row r="308" spans="1:7" ht="15">
      <c r="A308" s="235"/>
      <c r="B308" s="235"/>
      <c r="C308" s="235"/>
      <c r="D308" s="6"/>
      <c r="E308" s="235"/>
      <c r="F308" s="235"/>
      <c r="G308" s="235"/>
    </row>
    <row r="309" spans="1:7" ht="15">
      <c r="A309" s="235"/>
      <c r="B309" s="235"/>
      <c r="C309" s="235"/>
      <c r="D309" s="6"/>
      <c r="E309" s="235"/>
      <c r="F309" s="235"/>
      <c r="G309" s="235"/>
    </row>
    <row r="310" spans="1:7" ht="15">
      <c r="A310" s="235"/>
      <c r="B310" s="235"/>
      <c r="C310" s="235"/>
      <c r="D310" s="6"/>
      <c r="E310" s="235"/>
      <c r="F310" s="235"/>
      <c r="G310" s="235"/>
    </row>
    <row r="311" spans="1:7" ht="15">
      <c r="A311" s="235"/>
      <c r="B311" s="235"/>
      <c r="C311" s="235"/>
      <c r="D311" s="6"/>
      <c r="E311" s="235"/>
      <c r="F311" s="235"/>
      <c r="G311" s="235"/>
    </row>
    <row r="312" spans="1:7" ht="15">
      <c r="A312" s="235"/>
      <c r="B312" s="235"/>
      <c r="C312" s="235"/>
      <c r="D312" s="6"/>
      <c r="E312" s="235"/>
      <c r="F312" s="235"/>
      <c r="G312" s="235"/>
    </row>
    <row r="313" spans="1:7" ht="15">
      <c r="A313" s="235"/>
      <c r="B313" s="235"/>
      <c r="C313" s="235"/>
      <c r="D313" s="6"/>
      <c r="E313" s="235"/>
      <c r="F313" s="235"/>
      <c r="G313" s="235"/>
    </row>
    <row r="314" spans="1:7" ht="15">
      <c r="A314" s="235"/>
      <c r="B314" s="235"/>
      <c r="C314" s="235"/>
      <c r="D314" s="6"/>
      <c r="E314" s="235"/>
      <c r="F314" s="235"/>
      <c r="G314" s="235"/>
    </row>
    <row r="315" spans="1:7" ht="15">
      <c r="A315" s="235"/>
      <c r="B315" s="235"/>
      <c r="C315" s="235"/>
      <c r="D315" s="6"/>
      <c r="E315" s="235"/>
      <c r="F315" s="235"/>
      <c r="G315" s="235"/>
    </row>
    <row r="316" spans="1:7" ht="15">
      <c r="A316" s="235"/>
      <c r="B316" s="235"/>
      <c r="C316" s="235"/>
      <c r="D316" s="6"/>
      <c r="E316" s="235"/>
      <c r="F316" s="235"/>
      <c r="G316" s="235"/>
    </row>
    <row r="317" spans="1:7" ht="15">
      <c r="A317" s="235"/>
      <c r="B317" s="235"/>
      <c r="C317" s="235"/>
      <c r="D317" s="6"/>
      <c r="E317" s="235"/>
      <c r="F317" s="235"/>
      <c r="G317" s="235"/>
    </row>
    <row r="318" spans="1:7" ht="15">
      <c r="A318" s="235"/>
      <c r="B318" s="235"/>
      <c r="C318" s="235"/>
      <c r="D318" s="6"/>
      <c r="E318" s="235"/>
      <c r="F318" s="235"/>
      <c r="G318" s="235"/>
    </row>
    <row r="319" spans="1:7" ht="15">
      <c r="A319" s="235"/>
      <c r="B319" s="235"/>
      <c r="C319" s="235"/>
      <c r="D319" s="6"/>
      <c r="E319" s="235"/>
      <c r="F319" s="235"/>
      <c r="G319" s="235"/>
    </row>
    <row r="320" spans="1:7" ht="15">
      <c r="A320" s="235"/>
      <c r="B320" s="235"/>
      <c r="C320" s="235"/>
      <c r="D320" s="6"/>
      <c r="E320" s="235"/>
      <c r="F320" s="235"/>
      <c r="G320" s="235"/>
    </row>
    <row r="321" spans="1:7" ht="15">
      <c r="A321" s="235"/>
      <c r="B321" s="235"/>
      <c r="C321" s="235"/>
      <c r="D321" s="6"/>
      <c r="E321" s="235"/>
      <c r="F321" s="235"/>
      <c r="G321" s="235"/>
    </row>
    <row r="322" spans="1:7" ht="15">
      <c r="A322" s="235"/>
      <c r="B322" s="235"/>
      <c r="C322" s="235"/>
      <c r="D322" s="6"/>
      <c r="E322" s="235"/>
      <c r="F322" s="235"/>
      <c r="G322" s="235"/>
    </row>
    <row r="323" spans="1:7" ht="15">
      <c r="A323" s="235"/>
      <c r="B323" s="235"/>
      <c r="C323" s="235"/>
      <c r="D323" s="6"/>
      <c r="E323" s="235"/>
      <c r="F323" s="235"/>
      <c r="G323" s="235"/>
    </row>
    <row r="324" spans="1:7" ht="15">
      <c r="A324" s="235"/>
      <c r="B324" s="235"/>
      <c r="C324" s="235"/>
      <c r="D324" s="6"/>
      <c r="E324" s="235"/>
      <c r="F324" s="235"/>
      <c r="G324" s="235"/>
    </row>
    <row r="325" ht="15">
      <c r="D325" s="6"/>
    </row>
    <row r="326" ht="15">
      <c r="D326" s="6"/>
    </row>
    <row r="327" ht="15">
      <c r="D327" s="6"/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  <row r="820" ht="15">
      <c r="D820" s="6"/>
    </row>
    <row r="821" ht="15">
      <c r="D821" s="6"/>
    </row>
    <row r="822" ht="15">
      <c r="D822" s="6"/>
    </row>
    <row r="823" ht="15">
      <c r="D823" s="6"/>
    </row>
    <row r="824" ht="15">
      <c r="D824" s="6"/>
    </row>
    <row r="825" ht="15">
      <c r="D825" s="6"/>
    </row>
    <row r="826" ht="15">
      <c r="D826" s="6"/>
    </row>
    <row r="827" ht="15">
      <c r="D827" s="6"/>
    </row>
    <row r="828" ht="15">
      <c r="D828" s="6"/>
    </row>
    <row r="829" ht="15">
      <c r="D829" s="6"/>
    </row>
    <row r="830" ht="15">
      <c r="D830" s="6"/>
    </row>
    <row r="831" ht="15">
      <c r="D831" s="6"/>
    </row>
    <row r="832" ht="15">
      <c r="D832" s="6"/>
    </row>
    <row r="833" ht="15">
      <c r="D833" s="6"/>
    </row>
    <row r="834" ht="15">
      <c r="D834" s="6"/>
    </row>
    <row r="835" ht="15">
      <c r="D835" s="6"/>
    </row>
    <row r="836" ht="15">
      <c r="D836" s="6"/>
    </row>
    <row r="837" ht="15">
      <c r="D837" s="6"/>
    </row>
    <row r="838" ht="15">
      <c r="D838" s="6"/>
    </row>
    <row r="839" ht="15">
      <c r="D839" s="6"/>
    </row>
    <row r="840" ht="15">
      <c r="D840" s="6"/>
    </row>
    <row r="841" ht="15">
      <c r="D841" s="6"/>
    </row>
    <row r="842" ht="15">
      <c r="D842" s="6"/>
    </row>
    <row r="843" ht="15">
      <c r="D843" s="6"/>
    </row>
    <row r="844" ht="15">
      <c r="D844" s="6"/>
    </row>
    <row r="845" ht="15">
      <c r="D845" s="6"/>
    </row>
    <row r="846" ht="15">
      <c r="D846" s="6"/>
    </row>
    <row r="847" ht="15">
      <c r="D847" s="6"/>
    </row>
    <row r="848" ht="15">
      <c r="D848" s="6"/>
    </row>
    <row r="849" ht="15">
      <c r="D849" s="6"/>
    </row>
    <row r="850" ht="15">
      <c r="D850" s="6"/>
    </row>
    <row r="851" ht="15">
      <c r="D851" s="6"/>
    </row>
    <row r="852" ht="15">
      <c r="D852" s="6"/>
    </row>
    <row r="853" ht="15">
      <c r="D853" s="6"/>
    </row>
    <row r="854" ht="15">
      <c r="D854" s="6"/>
    </row>
    <row r="855" ht="15">
      <c r="D855" s="6"/>
    </row>
    <row r="856" ht="15">
      <c r="D856" s="6"/>
    </row>
    <row r="857" ht="15">
      <c r="D857" s="6"/>
    </row>
    <row r="858" ht="15">
      <c r="D858" s="6"/>
    </row>
    <row r="859" ht="15">
      <c r="D859" s="6"/>
    </row>
    <row r="860" ht="15">
      <c r="D860" s="6"/>
    </row>
    <row r="861" ht="15">
      <c r="D861" s="6"/>
    </row>
    <row r="862" ht="15">
      <c r="D862" s="6"/>
    </row>
    <row r="863" ht="15">
      <c r="D863" s="6"/>
    </row>
    <row r="864" ht="15">
      <c r="D864" s="6"/>
    </row>
    <row r="865" ht="15">
      <c r="D865" s="6"/>
    </row>
    <row r="866" ht="15">
      <c r="D866" s="6"/>
    </row>
    <row r="867" ht="15">
      <c r="D867" s="6"/>
    </row>
    <row r="868" ht="15">
      <c r="D868" s="6"/>
    </row>
    <row r="869" ht="15">
      <c r="D869" s="6"/>
    </row>
    <row r="870" ht="15">
      <c r="D870" s="6"/>
    </row>
    <row r="871" ht="15">
      <c r="D871" s="6"/>
    </row>
    <row r="872" ht="15">
      <c r="D872" s="6"/>
    </row>
    <row r="873" ht="15">
      <c r="D873" s="6"/>
    </row>
    <row r="874" ht="15">
      <c r="D874" s="6"/>
    </row>
    <row r="875" ht="15">
      <c r="D875" s="6"/>
    </row>
    <row r="876" ht="15">
      <c r="D876" s="6"/>
    </row>
    <row r="877" ht="15">
      <c r="D877" s="6"/>
    </row>
    <row r="878" ht="15">
      <c r="D878" s="6"/>
    </row>
    <row r="879" ht="15">
      <c r="D879" s="6"/>
    </row>
    <row r="880" ht="15">
      <c r="D880" s="6"/>
    </row>
    <row r="881" ht="15">
      <c r="D881" s="6"/>
    </row>
    <row r="882" ht="15">
      <c r="D882" s="6"/>
    </row>
    <row r="883" ht="15">
      <c r="D883" s="6"/>
    </row>
    <row r="884" ht="15">
      <c r="D884" s="6"/>
    </row>
    <row r="885" ht="15">
      <c r="D885" s="6"/>
    </row>
    <row r="886" ht="15">
      <c r="D886" s="6"/>
    </row>
    <row r="887" ht="15">
      <c r="D887" s="6"/>
    </row>
    <row r="888" ht="15">
      <c r="D888" s="6"/>
    </row>
    <row r="889" ht="15">
      <c r="D889" s="6"/>
    </row>
    <row r="890" ht="15">
      <c r="D890" s="6"/>
    </row>
    <row r="891" ht="15">
      <c r="D891" s="6"/>
    </row>
    <row r="892" ht="15">
      <c r="D892" s="6"/>
    </row>
    <row r="893" ht="15">
      <c r="D893" s="6"/>
    </row>
    <row r="894" ht="15">
      <c r="D894" s="6"/>
    </row>
    <row r="895" ht="15">
      <c r="D895" s="6"/>
    </row>
    <row r="896" ht="15">
      <c r="D896" s="6"/>
    </row>
    <row r="897" ht="15">
      <c r="D897" s="6"/>
    </row>
    <row r="898" ht="15">
      <c r="D898" s="6"/>
    </row>
    <row r="899" ht="15">
      <c r="D899" s="6"/>
    </row>
    <row r="900" ht="15">
      <c r="D900" s="6"/>
    </row>
    <row r="901" ht="15">
      <c r="D901" s="6"/>
    </row>
    <row r="902" ht="15">
      <c r="D902" s="6"/>
    </row>
    <row r="903" ht="15">
      <c r="D903" s="6"/>
    </row>
    <row r="904" ht="15">
      <c r="D904" s="6"/>
    </row>
    <row r="905" ht="15">
      <c r="D905" s="6"/>
    </row>
    <row r="906" ht="15">
      <c r="D906" s="6"/>
    </row>
    <row r="907" ht="15">
      <c r="D907" s="6"/>
    </row>
    <row r="908" ht="15">
      <c r="D908" s="6"/>
    </row>
    <row r="909" ht="15">
      <c r="D909" s="6"/>
    </row>
    <row r="910" ht="15">
      <c r="D910" s="6"/>
    </row>
    <row r="911" ht="15">
      <c r="D911" s="6"/>
    </row>
    <row r="912" ht="15">
      <c r="D912" s="6"/>
    </row>
    <row r="913" ht="15">
      <c r="D913" s="6"/>
    </row>
    <row r="914" ht="15">
      <c r="D914" s="6"/>
    </row>
    <row r="915" ht="15">
      <c r="D915" s="6"/>
    </row>
    <row r="916" ht="15">
      <c r="D916" s="6"/>
    </row>
    <row r="917" ht="15">
      <c r="D917" s="6"/>
    </row>
    <row r="918" ht="15">
      <c r="D918" s="6"/>
    </row>
    <row r="919" ht="15">
      <c r="D919" s="6"/>
    </row>
    <row r="920" ht="15">
      <c r="D920" s="6"/>
    </row>
    <row r="921" ht="15">
      <c r="D921" s="6"/>
    </row>
    <row r="922" ht="15">
      <c r="D922" s="6"/>
    </row>
    <row r="923" ht="15">
      <c r="D923" s="6"/>
    </row>
    <row r="924" ht="15">
      <c r="D924" s="6"/>
    </row>
    <row r="925" ht="15">
      <c r="D925" s="6"/>
    </row>
    <row r="926" ht="15">
      <c r="D926" s="6"/>
    </row>
    <row r="927" ht="15">
      <c r="D927" s="6"/>
    </row>
    <row r="928" ht="15">
      <c r="D928" s="6"/>
    </row>
    <row r="929" ht="15">
      <c r="D929" s="6"/>
    </row>
    <row r="930" ht="15">
      <c r="D930" s="6"/>
    </row>
    <row r="931" ht="15">
      <c r="D931" s="6"/>
    </row>
    <row r="932" ht="15">
      <c r="D932" s="6"/>
    </row>
    <row r="933" ht="15">
      <c r="D933" s="6"/>
    </row>
    <row r="934" ht="15">
      <c r="D934" s="6"/>
    </row>
    <row r="935" ht="15">
      <c r="D935" s="6"/>
    </row>
    <row r="936" ht="15">
      <c r="D936" s="6"/>
    </row>
    <row r="937" ht="15">
      <c r="D937" s="6"/>
    </row>
    <row r="938" ht="15">
      <c r="D938" s="6"/>
    </row>
    <row r="939" ht="15">
      <c r="D939" s="6"/>
    </row>
    <row r="940" ht="15">
      <c r="D940" s="6"/>
    </row>
    <row r="941" ht="15">
      <c r="D941" s="6"/>
    </row>
    <row r="942" ht="15">
      <c r="D942" s="6"/>
    </row>
    <row r="943" ht="15">
      <c r="D943" s="6"/>
    </row>
    <row r="944" ht="15">
      <c r="D944" s="6"/>
    </row>
    <row r="945" ht="15">
      <c r="D945" s="6"/>
    </row>
    <row r="946" ht="15">
      <c r="D946" s="6"/>
    </row>
    <row r="947" ht="15">
      <c r="D947" s="6"/>
    </row>
    <row r="948" ht="15">
      <c r="D948" s="6"/>
    </row>
    <row r="949" ht="15">
      <c r="D949" s="6"/>
    </row>
    <row r="950" ht="15">
      <c r="D950" s="6"/>
    </row>
    <row r="951" ht="15">
      <c r="D951" s="6"/>
    </row>
    <row r="952" ht="15">
      <c r="D952" s="6"/>
    </row>
    <row r="953" ht="15">
      <c r="D953" s="6"/>
    </row>
    <row r="954" ht="15">
      <c r="D954" s="6"/>
    </row>
    <row r="955" ht="15">
      <c r="D955" s="6"/>
    </row>
    <row r="956" ht="15">
      <c r="D956" s="6"/>
    </row>
    <row r="957" ht="15">
      <c r="D957" s="6"/>
    </row>
    <row r="958" ht="15">
      <c r="D958" s="6"/>
    </row>
    <row r="959" ht="15">
      <c r="D959" s="6"/>
    </row>
    <row r="960" ht="15">
      <c r="D960" s="6"/>
    </row>
    <row r="961" ht="15">
      <c r="D961" s="6"/>
    </row>
    <row r="962" ht="15">
      <c r="D962" s="6"/>
    </row>
    <row r="963" ht="15">
      <c r="D963" s="6"/>
    </row>
    <row r="964" ht="15">
      <c r="D964" s="6"/>
    </row>
    <row r="965" ht="15">
      <c r="D965" s="6"/>
    </row>
    <row r="966" ht="15">
      <c r="D966" s="6"/>
    </row>
    <row r="967" ht="15">
      <c r="D967" s="6"/>
    </row>
    <row r="968" ht="15">
      <c r="D968" s="6"/>
    </row>
    <row r="969" ht="15">
      <c r="D969" s="6"/>
    </row>
    <row r="970" ht="15">
      <c r="D970" s="6"/>
    </row>
    <row r="971" ht="15">
      <c r="D971" s="6"/>
    </row>
    <row r="972" ht="15">
      <c r="D972" s="6"/>
    </row>
    <row r="973" ht="15">
      <c r="D973" s="6"/>
    </row>
    <row r="974" ht="15">
      <c r="D974" s="6"/>
    </row>
    <row r="975" ht="15">
      <c r="D975" s="6"/>
    </row>
    <row r="976" ht="15">
      <c r="D976" s="6"/>
    </row>
    <row r="977" ht="15">
      <c r="D977" s="6"/>
    </row>
    <row r="978" ht="15">
      <c r="D978" s="6"/>
    </row>
    <row r="979" ht="15">
      <c r="D979" s="6"/>
    </row>
    <row r="980" ht="15">
      <c r="D980" s="6"/>
    </row>
    <row r="981" ht="15">
      <c r="D981" s="6"/>
    </row>
    <row r="982" ht="15">
      <c r="D982" s="6"/>
    </row>
    <row r="983" ht="15">
      <c r="D983" s="6"/>
    </row>
    <row r="984" ht="15">
      <c r="D984" s="6"/>
    </row>
    <row r="985" ht="15">
      <c r="D985" s="6"/>
    </row>
    <row r="986" ht="15">
      <c r="D986" s="6"/>
    </row>
    <row r="987" ht="15">
      <c r="D987" s="6"/>
    </row>
    <row r="988" ht="15">
      <c r="D988" s="6"/>
    </row>
    <row r="989" ht="15">
      <c r="D989" s="6"/>
    </row>
    <row r="990" ht="15">
      <c r="D990" s="6"/>
    </row>
    <row r="991" ht="15">
      <c r="D991" s="6"/>
    </row>
    <row r="992" ht="15">
      <c r="D992" s="6"/>
    </row>
    <row r="993" ht="15">
      <c r="D993" s="6"/>
    </row>
    <row r="994" ht="15">
      <c r="D994" s="6"/>
    </row>
    <row r="995" ht="15">
      <c r="D995" s="6"/>
    </row>
    <row r="996" ht="15">
      <c r="D996" s="6"/>
    </row>
    <row r="997" ht="15">
      <c r="D997" s="6"/>
    </row>
    <row r="998" ht="15">
      <c r="D998" s="6"/>
    </row>
    <row r="999" ht="15">
      <c r="D999" s="6"/>
    </row>
    <row r="1000" ht="15">
      <c r="D1000" s="6"/>
    </row>
    <row r="1001" ht="15">
      <c r="D1001" s="6"/>
    </row>
    <row r="1002" ht="15">
      <c r="D1002" s="6"/>
    </row>
    <row r="1003" ht="15">
      <c r="D1003" s="6"/>
    </row>
    <row r="1004" ht="15">
      <c r="D1004" s="6"/>
    </row>
    <row r="1005" ht="15">
      <c r="D1005" s="6"/>
    </row>
    <row r="1006" ht="15">
      <c r="D1006" s="6"/>
    </row>
    <row r="1007" ht="15">
      <c r="D1007" s="6"/>
    </row>
    <row r="1008" ht="15">
      <c r="D1008" s="6"/>
    </row>
    <row r="1009" ht="15">
      <c r="D1009" s="6"/>
    </row>
    <row r="1010" ht="15">
      <c r="D1010" s="6"/>
    </row>
    <row r="1011" ht="15">
      <c r="D1011" s="6"/>
    </row>
    <row r="1012" ht="15">
      <c r="D1012" s="6"/>
    </row>
    <row r="1013" ht="15">
      <c r="D1013" s="6"/>
    </row>
    <row r="1014" ht="15">
      <c r="D1014" s="6"/>
    </row>
    <row r="1015" ht="15">
      <c r="D1015" s="6"/>
    </row>
    <row r="1016" ht="15">
      <c r="D1016" s="6"/>
    </row>
    <row r="1017" ht="15">
      <c r="D1017" s="6"/>
    </row>
    <row r="1018" ht="15">
      <c r="D1018" s="6"/>
    </row>
    <row r="1019" ht="15">
      <c r="D1019" s="6"/>
    </row>
    <row r="1020" ht="15">
      <c r="D1020" s="6"/>
    </row>
    <row r="1021" ht="15">
      <c r="D1021" s="6"/>
    </row>
    <row r="1022" ht="15">
      <c r="D1022" s="6"/>
    </row>
    <row r="1023" ht="15">
      <c r="D1023" s="6"/>
    </row>
    <row r="1024" ht="15">
      <c r="D1024" s="6"/>
    </row>
    <row r="1025" ht="15">
      <c r="D1025" s="6"/>
    </row>
    <row r="1026" ht="15">
      <c r="D1026" s="6"/>
    </row>
    <row r="1027" ht="15">
      <c r="D1027" s="6"/>
    </row>
    <row r="1028" ht="15">
      <c r="D1028" s="6"/>
    </row>
    <row r="1029" ht="15">
      <c r="D1029" s="6"/>
    </row>
    <row r="1030" ht="15">
      <c r="D1030" s="6"/>
    </row>
    <row r="1031" ht="15">
      <c r="D1031" s="6"/>
    </row>
    <row r="1032" ht="15">
      <c r="D1032" s="6"/>
    </row>
    <row r="1033" ht="15">
      <c r="D1033" s="6"/>
    </row>
    <row r="1034" ht="15">
      <c r="D1034" s="6"/>
    </row>
    <row r="1035" ht="15">
      <c r="D1035" s="6"/>
    </row>
    <row r="1036" ht="15">
      <c r="D1036" s="6"/>
    </row>
    <row r="1037" ht="15">
      <c r="D1037" s="6"/>
    </row>
    <row r="1038" ht="15">
      <c r="D1038" s="6"/>
    </row>
    <row r="1039" ht="15">
      <c r="D1039" s="6"/>
    </row>
    <row r="1040" ht="15">
      <c r="D1040" s="6"/>
    </row>
    <row r="1041" ht="15">
      <c r="D1041" s="6"/>
    </row>
    <row r="1042" ht="15">
      <c r="D1042" s="6"/>
    </row>
    <row r="1043" ht="15">
      <c r="D1043" s="6"/>
    </row>
    <row r="1044" ht="15">
      <c r="D1044" s="6"/>
    </row>
    <row r="1045" ht="15">
      <c r="D1045" s="6"/>
    </row>
    <row r="1046" ht="15">
      <c r="D1046" s="6"/>
    </row>
    <row r="1047" ht="15">
      <c r="D1047" s="6"/>
    </row>
    <row r="1048" ht="15">
      <c r="D1048" s="6"/>
    </row>
    <row r="1049" ht="15">
      <c r="D1049" s="6"/>
    </row>
    <row r="1050" ht="15">
      <c r="D1050" s="6"/>
    </row>
    <row r="1051" ht="15">
      <c r="D1051" s="6"/>
    </row>
    <row r="1052" ht="15">
      <c r="D1052" s="6"/>
    </row>
    <row r="1053" ht="15">
      <c r="D1053" s="6"/>
    </row>
    <row r="1054" ht="15">
      <c r="D1054" s="6"/>
    </row>
    <row r="1055" ht="15">
      <c r="D1055" s="6"/>
    </row>
    <row r="1056" ht="15">
      <c r="D1056" s="6"/>
    </row>
    <row r="1057" ht="15">
      <c r="D1057" s="6"/>
    </row>
    <row r="1058" ht="15">
      <c r="D1058" s="6"/>
    </row>
    <row r="1059" ht="15">
      <c r="D1059" s="6"/>
    </row>
    <row r="1060" ht="15">
      <c r="D1060" s="6"/>
    </row>
    <row r="1061" ht="15">
      <c r="D1061" s="6"/>
    </row>
    <row r="1062" ht="15">
      <c r="D1062" s="6"/>
    </row>
    <row r="1063" ht="15">
      <c r="D1063" s="6"/>
    </row>
    <row r="1064" ht="15">
      <c r="D1064" s="6"/>
    </row>
    <row r="1065" ht="15">
      <c r="D1065" s="6"/>
    </row>
    <row r="1066" ht="15">
      <c r="D1066" s="6"/>
    </row>
    <row r="1067" ht="15">
      <c r="D1067" s="6"/>
    </row>
    <row r="1068" ht="15">
      <c r="D1068" s="6"/>
    </row>
    <row r="1069" ht="15">
      <c r="D1069" s="6"/>
    </row>
    <row r="1070" ht="15">
      <c r="D1070" s="6"/>
    </row>
    <row r="1071" ht="15">
      <c r="D1071" s="6"/>
    </row>
    <row r="1072" ht="15">
      <c r="D1072" s="6"/>
    </row>
    <row r="1073" ht="15">
      <c r="D1073" s="6"/>
    </row>
    <row r="1074" ht="15">
      <c r="D1074" s="6"/>
    </row>
    <row r="1075" ht="15">
      <c r="D1075" s="6"/>
    </row>
    <row r="1076" ht="15">
      <c r="D1076" s="6"/>
    </row>
    <row r="1077" ht="15">
      <c r="D1077" s="6"/>
    </row>
    <row r="1078" ht="15">
      <c r="D1078" s="6"/>
    </row>
    <row r="1079" ht="15">
      <c r="D1079" s="6"/>
    </row>
    <row r="1080" ht="15">
      <c r="D1080" s="6"/>
    </row>
    <row r="1081" ht="15">
      <c r="D1081" s="6"/>
    </row>
    <row r="1082" ht="15">
      <c r="D1082" s="6"/>
    </row>
    <row r="1083" ht="15">
      <c r="D1083" s="6"/>
    </row>
    <row r="1084" ht="15">
      <c r="D1084" s="6"/>
    </row>
    <row r="1085" ht="15">
      <c r="D1085" s="6"/>
    </row>
    <row r="1086" ht="15">
      <c r="D1086" s="6"/>
    </row>
    <row r="1087" ht="15">
      <c r="D1087" s="6"/>
    </row>
    <row r="1088" ht="15">
      <c r="D1088" s="6"/>
    </row>
    <row r="1089" ht="15">
      <c r="D1089" s="6"/>
    </row>
    <row r="1090" ht="15">
      <c r="D1090" s="6"/>
    </row>
    <row r="1091" ht="15">
      <c r="D1091" s="6"/>
    </row>
    <row r="1092" ht="15">
      <c r="D1092" s="6"/>
    </row>
    <row r="1093" ht="15">
      <c r="D1093" s="6"/>
    </row>
    <row r="1094" ht="15">
      <c r="D1094" s="6"/>
    </row>
    <row r="1095" ht="15">
      <c r="D1095" s="6"/>
    </row>
    <row r="1096" ht="15">
      <c r="D1096" s="6"/>
    </row>
    <row r="1097" ht="15">
      <c r="D1097" s="6"/>
    </row>
    <row r="1098" ht="15">
      <c r="D1098" s="6"/>
    </row>
    <row r="1099" ht="15">
      <c r="D1099" s="6"/>
    </row>
    <row r="1100" ht="15">
      <c r="D1100" s="6"/>
    </row>
    <row r="1101" ht="15">
      <c r="D1101" s="6"/>
    </row>
    <row r="1102" ht="15">
      <c r="D1102" s="6"/>
    </row>
    <row r="1103" ht="15">
      <c r="D1103" s="6"/>
    </row>
    <row r="1104" ht="15">
      <c r="D1104" s="6"/>
    </row>
    <row r="1105" ht="15">
      <c r="D1105" s="6"/>
    </row>
    <row r="1106" ht="15">
      <c r="D1106" s="6"/>
    </row>
    <row r="1107" ht="15">
      <c r="D1107" s="6"/>
    </row>
    <row r="1108" ht="15">
      <c r="D1108" s="6"/>
    </row>
    <row r="1109" ht="15">
      <c r="D1109" s="6"/>
    </row>
    <row r="1110" ht="15">
      <c r="D1110" s="6"/>
    </row>
    <row r="1111" ht="15">
      <c r="D1111" s="6"/>
    </row>
    <row r="1112" ht="15">
      <c r="D1112" s="6"/>
    </row>
    <row r="1113" ht="15">
      <c r="D1113" s="6"/>
    </row>
    <row r="1114" ht="15">
      <c r="D1114" s="6"/>
    </row>
    <row r="1115" ht="15">
      <c r="D1115" s="6"/>
    </row>
    <row r="1116" ht="15">
      <c r="D1116" s="6"/>
    </row>
    <row r="1117" ht="15">
      <c r="D1117" s="6"/>
    </row>
    <row r="1118" ht="15">
      <c r="D1118" s="6"/>
    </row>
    <row r="1119" ht="15">
      <c r="D1119" s="6"/>
    </row>
    <row r="1120" ht="15">
      <c r="D1120" s="6"/>
    </row>
    <row r="1121" ht="15">
      <c r="D1121" s="6"/>
    </row>
    <row r="1122" ht="15">
      <c r="D1122" s="6"/>
    </row>
    <row r="1123" ht="15">
      <c r="D1123" s="6"/>
    </row>
    <row r="1124" ht="15">
      <c r="D1124" s="6"/>
    </row>
    <row r="1125" ht="15">
      <c r="D1125" s="6"/>
    </row>
    <row r="1126" ht="15">
      <c r="D1126" s="6"/>
    </row>
    <row r="1127" ht="15">
      <c r="D1127" s="6"/>
    </row>
    <row r="1128" ht="15">
      <c r="D1128" s="6"/>
    </row>
    <row r="1129" ht="15">
      <c r="D1129" s="6"/>
    </row>
    <row r="1130" ht="15">
      <c r="D1130" s="6"/>
    </row>
    <row r="1131" ht="15">
      <c r="D1131" s="6"/>
    </row>
    <row r="1132" ht="15">
      <c r="D1132" s="6"/>
    </row>
    <row r="1133" ht="15">
      <c r="D1133" s="6"/>
    </row>
    <row r="1134" ht="15">
      <c r="D1134" s="6"/>
    </row>
    <row r="1135" ht="15">
      <c r="D1135" s="6"/>
    </row>
    <row r="1136" ht="15">
      <c r="D1136" s="6"/>
    </row>
    <row r="1137" ht="15">
      <c r="D1137" s="6"/>
    </row>
    <row r="1138" ht="15">
      <c r="D1138" s="6"/>
    </row>
    <row r="1139" ht="15">
      <c r="D1139" s="6"/>
    </row>
    <row r="1140" ht="15">
      <c r="D1140" s="6"/>
    </row>
    <row r="1141" ht="15">
      <c r="D1141" s="6"/>
    </row>
    <row r="1142" ht="15">
      <c r="D1142" s="6"/>
    </row>
    <row r="1143" ht="15">
      <c r="D1143" s="6"/>
    </row>
    <row r="1144" ht="15">
      <c r="D1144" s="6"/>
    </row>
    <row r="1145" ht="15">
      <c r="D1145" s="6"/>
    </row>
    <row r="1146" ht="15">
      <c r="D1146" s="6"/>
    </row>
    <row r="1147" ht="15">
      <c r="D1147" s="6"/>
    </row>
    <row r="1148" ht="15">
      <c r="D1148" s="6"/>
    </row>
    <row r="1149" ht="15">
      <c r="D1149" s="6"/>
    </row>
    <row r="1150" ht="15">
      <c r="D1150" s="6"/>
    </row>
    <row r="1151" ht="15">
      <c r="D1151" s="6"/>
    </row>
    <row r="1152" ht="15">
      <c r="D1152" s="6"/>
    </row>
    <row r="1153" ht="15">
      <c r="D1153" s="6"/>
    </row>
    <row r="1154" ht="15">
      <c r="D1154" s="6"/>
    </row>
    <row r="1155" ht="15">
      <c r="D1155" s="6"/>
    </row>
    <row r="1156" ht="15">
      <c r="D1156" s="6"/>
    </row>
    <row r="1157" ht="15">
      <c r="D1157" s="6"/>
    </row>
    <row r="1158" ht="15">
      <c r="D1158" s="6"/>
    </row>
    <row r="1159" ht="15">
      <c r="D1159" s="6"/>
    </row>
    <row r="1160" ht="15">
      <c r="D1160" s="6"/>
    </row>
    <row r="1161" ht="15">
      <c r="D1161" s="6"/>
    </row>
    <row r="1162" ht="15">
      <c r="D1162" s="6"/>
    </row>
    <row r="1163" ht="15">
      <c r="D1163" s="6"/>
    </row>
    <row r="1164" ht="15">
      <c r="D1164" s="6"/>
    </row>
    <row r="1165" ht="15">
      <c r="D1165" s="6"/>
    </row>
    <row r="1166" ht="15">
      <c r="D1166" s="6"/>
    </row>
    <row r="1167" ht="15">
      <c r="D1167" s="6"/>
    </row>
    <row r="1168" ht="15">
      <c r="D1168" s="6"/>
    </row>
    <row r="1169" ht="15">
      <c r="D1169" s="6"/>
    </row>
    <row r="1170" ht="15">
      <c r="D1170" s="6"/>
    </row>
    <row r="1171" ht="15">
      <c r="D1171" s="6"/>
    </row>
    <row r="1172" ht="15">
      <c r="D1172" s="6"/>
    </row>
    <row r="1173" ht="15">
      <c r="D1173" s="6"/>
    </row>
    <row r="1174" ht="15">
      <c r="D1174" s="6"/>
    </row>
    <row r="1175" ht="15">
      <c r="D1175" s="6"/>
    </row>
    <row r="1176" ht="15">
      <c r="D1176" s="6"/>
    </row>
    <row r="1177" ht="15">
      <c r="D1177" s="6"/>
    </row>
    <row r="1178" ht="15">
      <c r="D1178" s="6"/>
    </row>
    <row r="1179" ht="15">
      <c r="D1179" s="6"/>
    </row>
    <row r="1180" ht="15">
      <c r="D1180" s="6"/>
    </row>
    <row r="1181" ht="15">
      <c r="D1181" s="6"/>
    </row>
    <row r="1182" ht="15">
      <c r="D1182" s="6"/>
    </row>
    <row r="1183" ht="15">
      <c r="D1183" s="6"/>
    </row>
    <row r="1184" ht="15">
      <c r="D1184" s="6"/>
    </row>
    <row r="1185" ht="15">
      <c r="D1185" s="6"/>
    </row>
    <row r="1186" ht="15">
      <c r="D1186" s="6"/>
    </row>
    <row r="1187" ht="15">
      <c r="D1187" s="6"/>
    </row>
    <row r="1188" ht="15">
      <c r="D1188" s="6"/>
    </row>
    <row r="1189" ht="15">
      <c r="D1189" s="6"/>
    </row>
    <row r="1190" ht="15">
      <c r="D1190" s="6"/>
    </row>
    <row r="1191" ht="15">
      <c r="D1191" s="6"/>
    </row>
    <row r="1192" ht="15">
      <c r="D1192" s="6"/>
    </row>
    <row r="1193" ht="15">
      <c r="D1193" s="6"/>
    </row>
    <row r="1194" ht="15">
      <c r="D1194" s="6"/>
    </row>
    <row r="1195" ht="15">
      <c r="D1195" s="6"/>
    </row>
    <row r="1196" ht="15">
      <c r="D1196" s="6"/>
    </row>
    <row r="1197" ht="15">
      <c r="D1197" s="6"/>
    </row>
    <row r="1198" ht="15">
      <c r="D1198" s="6"/>
    </row>
    <row r="1199" ht="15">
      <c r="D1199" s="6"/>
    </row>
    <row r="1200" ht="15">
      <c r="D1200" s="6"/>
    </row>
    <row r="1201" ht="15">
      <c r="D1201" s="6"/>
    </row>
    <row r="1202" ht="15">
      <c r="D1202" s="6"/>
    </row>
    <row r="1203" ht="15">
      <c r="D1203" s="6"/>
    </row>
    <row r="1204" ht="15">
      <c r="D1204" s="6"/>
    </row>
    <row r="1205" ht="15">
      <c r="D1205" s="6"/>
    </row>
    <row r="1206" ht="15">
      <c r="D1206" s="6"/>
    </row>
    <row r="1207" ht="15">
      <c r="D1207" s="6"/>
    </row>
    <row r="1208" ht="15">
      <c r="D1208" s="6"/>
    </row>
    <row r="1209" ht="15">
      <c r="D1209" s="6"/>
    </row>
    <row r="1210" ht="15">
      <c r="D1210" s="6"/>
    </row>
    <row r="1211" ht="15">
      <c r="D1211" s="6"/>
    </row>
    <row r="1212" ht="15">
      <c r="D1212" s="6"/>
    </row>
    <row r="1213" ht="15">
      <c r="D1213" s="6"/>
    </row>
    <row r="1214" ht="15">
      <c r="D1214" s="6"/>
    </row>
    <row r="1215" ht="15">
      <c r="D1215" s="6"/>
    </row>
    <row r="1216" ht="15">
      <c r="D1216" s="6"/>
    </row>
    <row r="1217" ht="15">
      <c r="D1217" s="6"/>
    </row>
    <row r="1218" ht="15">
      <c r="D1218" s="6"/>
    </row>
    <row r="1219" ht="15">
      <c r="D1219" s="6"/>
    </row>
    <row r="1220" ht="15">
      <c r="D1220" s="6"/>
    </row>
    <row r="1221" ht="15">
      <c r="D1221" s="6"/>
    </row>
    <row r="1222" ht="15">
      <c r="D1222" s="6"/>
    </row>
    <row r="1223" ht="15">
      <c r="D1223" s="6"/>
    </row>
    <row r="1224" ht="15">
      <c r="D1224" s="6"/>
    </row>
    <row r="1225" ht="15">
      <c r="D1225" s="6"/>
    </row>
    <row r="1226" ht="15">
      <c r="D1226" s="6"/>
    </row>
    <row r="1227" ht="15">
      <c r="D1227" s="6"/>
    </row>
    <row r="1228" ht="15">
      <c r="D1228" s="6"/>
    </row>
    <row r="1229" ht="15">
      <c r="D1229" s="6"/>
    </row>
    <row r="1230" ht="15">
      <c r="D1230" s="6"/>
    </row>
    <row r="1231" ht="15">
      <c r="D1231" s="6"/>
    </row>
    <row r="1232" ht="15">
      <c r="D1232" s="6"/>
    </row>
    <row r="1233" ht="15">
      <c r="D1233" s="6"/>
    </row>
    <row r="1234" ht="15">
      <c r="D1234" s="6"/>
    </row>
    <row r="1235" ht="15">
      <c r="D1235" s="6"/>
    </row>
    <row r="1236" ht="15">
      <c r="D1236" s="6"/>
    </row>
    <row r="1237" ht="15">
      <c r="D1237" s="6"/>
    </row>
    <row r="1238" ht="15">
      <c r="D1238" s="6"/>
    </row>
    <row r="1239" ht="15">
      <c r="D1239" s="6"/>
    </row>
    <row r="1240" ht="15">
      <c r="D1240" s="6"/>
    </row>
    <row r="1241" ht="15">
      <c r="D1241" s="6"/>
    </row>
    <row r="1242" ht="15">
      <c r="D1242" s="6"/>
    </row>
    <row r="1243" ht="15">
      <c r="D1243" s="6"/>
    </row>
    <row r="1244" ht="15">
      <c r="D1244" s="6"/>
    </row>
    <row r="1245" ht="15">
      <c r="D1245" s="6"/>
    </row>
    <row r="1246" ht="15">
      <c r="D1246" s="6"/>
    </row>
    <row r="1247" ht="15">
      <c r="D1247" s="6"/>
    </row>
    <row r="1248" ht="15">
      <c r="D1248" s="6"/>
    </row>
    <row r="1249" ht="15">
      <c r="D1249" s="6"/>
    </row>
    <row r="1250" ht="15">
      <c r="D1250" s="6"/>
    </row>
    <row r="1251" ht="15">
      <c r="D1251" s="6"/>
    </row>
    <row r="1252" ht="15">
      <c r="D1252" s="6"/>
    </row>
    <row r="1253" ht="15">
      <c r="D1253" s="6"/>
    </row>
    <row r="1254" ht="15">
      <c r="D1254" s="6"/>
    </row>
    <row r="1255" ht="15">
      <c r="D1255" s="6"/>
    </row>
    <row r="1256" ht="15">
      <c r="D1256" s="6"/>
    </row>
    <row r="1257" ht="15">
      <c r="D1257" s="6"/>
    </row>
    <row r="1258" ht="15">
      <c r="D1258" s="6"/>
    </row>
    <row r="1259" ht="15">
      <c r="D1259" s="6"/>
    </row>
    <row r="1260" ht="15">
      <c r="D1260" s="6"/>
    </row>
    <row r="1261" ht="15">
      <c r="D1261" s="6"/>
    </row>
    <row r="1262" ht="15">
      <c r="D1262" s="6"/>
    </row>
    <row r="1263" ht="15">
      <c r="D1263" s="6"/>
    </row>
    <row r="1264" ht="15">
      <c r="D1264" s="6"/>
    </row>
    <row r="1265" ht="15">
      <c r="D1265" s="6"/>
    </row>
    <row r="1266" ht="15">
      <c r="D1266" s="6"/>
    </row>
    <row r="1267" ht="15">
      <c r="D1267" s="6"/>
    </row>
    <row r="1268" ht="15">
      <c r="D1268" s="6"/>
    </row>
    <row r="1269" ht="15">
      <c r="D1269" s="6"/>
    </row>
    <row r="1270" ht="15">
      <c r="D1270" s="6"/>
    </row>
    <row r="1271" ht="15">
      <c r="D1271" s="6"/>
    </row>
    <row r="1272" ht="15">
      <c r="D1272" s="6"/>
    </row>
    <row r="1273" ht="15">
      <c r="D1273" s="6"/>
    </row>
    <row r="1274" ht="15">
      <c r="D1274" s="6"/>
    </row>
    <row r="1275" ht="15">
      <c r="D1275" s="6"/>
    </row>
    <row r="1276" ht="15">
      <c r="D1276" s="6"/>
    </row>
    <row r="1277" ht="15">
      <c r="D1277" s="6"/>
    </row>
    <row r="1278" ht="15">
      <c r="D1278" s="6"/>
    </row>
    <row r="1279" ht="15">
      <c r="D1279" s="6"/>
    </row>
    <row r="1280" ht="15">
      <c r="D1280" s="6"/>
    </row>
    <row r="1281" ht="15">
      <c r="D1281" s="6"/>
    </row>
    <row r="1282" ht="15">
      <c r="D1282" s="6"/>
    </row>
    <row r="1283" ht="15">
      <c r="D1283" s="6"/>
    </row>
    <row r="1284" ht="15">
      <c r="D1284" s="6"/>
    </row>
    <row r="1285" ht="15">
      <c r="D1285" s="6"/>
    </row>
    <row r="1286" ht="15">
      <c r="D1286" s="6"/>
    </row>
    <row r="1287" ht="15">
      <c r="D1287" s="6"/>
    </row>
    <row r="1288" ht="15">
      <c r="D1288" s="6"/>
    </row>
    <row r="1289" ht="15">
      <c r="D1289" s="6"/>
    </row>
    <row r="1290" ht="15">
      <c r="D1290" s="6"/>
    </row>
    <row r="1291" ht="15">
      <c r="D1291" s="6"/>
    </row>
    <row r="1292" ht="15">
      <c r="D1292" s="6"/>
    </row>
    <row r="1293" ht="15">
      <c r="D1293" s="6"/>
    </row>
    <row r="1294" ht="15">
      <c r="D1294" s="6"/>
    </row>
    <row r="1295" ht="15">
      <c r="D1295" s="6"/>
    </row>
    <row r="1296" ht="15">
      <c r="D1296" s="6"/>
    </row>
    <row r="1297" ht="15">
      <c r="D1297" s="6"/>
    </row>
    <row r="1298" ht="15">
      <c r="D1298" s="6"/>
    </row>
    <row r="1299" ht="15">
      <c r="D1299" s="6"/>
    </row>
    <row r="1300" ht="15">
      <c r="D1300" s="6"/>
    </row>
    <row r="1301" ht="15">
      <c r="D1301" s="6"/>
    </row>
    <row r="1302" ht="15">
      <c r="D1302" s="6"/>
    </row>
    <row r="1303" ht="15">
      <c r="D1303" s="6"/>
    </row>
    <row r="1304" ht="15">
      <c r="D1304" s="6"/>
    </row>
    <row r="1305" ht="15">
      <c r="D1305" s="6"/>
    </row>
    <row r="1306" ht="15">
      <c r="D1306" s="6"/>
    </row>
    <row r="1307" ht="15">
      <c r="D1307" s="6"/>
    </row>
    <row r="1308" ht="15">
      <c r="D1308" s="6"/>
    </row>
    <row r="1309" ht="15">
      <c r="D1309" s="6"/>
    </row>
    <row r="1310" ht="15">
      <c r="D1310" s="6"/>
    </row>
    <row r="1311" ht="15">
      <c r="D1311" s="6"/>
    </row>
    <row r="1312" ht="15">
      <c r="D1312" s="6"/>
    </row>
    <row r="1313" ht="15">
      <c r="D1313" s="6"/>
    </row>
    <row r="1314" ht="15">
      <c r="D1314" s="6"/>
    </row>
    <row r="1315" ht="15">
      <c r="D1315" s="6"/>
    </row>
    <row r="1316" ht="15">
      <c r="D1316" s="6"/>
    </row>
    <row r="1317" ht="15">
      <c r="D1317" s="6"/>
    </row>
    <row r="1318" ht="15">
      <c r="D1318" s="6"/>
    </row>
    <row r="1319" ht="15">
      <c r="D1319" s="6"/>
    </row>
    <row r="1320" ht="15">
      <c r="D1320" s="6"/>
    </row>
    <row r="1321" ht="15">
      <c r="D1321" s="6"/>
    </row>
    <row r="1322" ht="15">
      <c r="D1322" s="6"/>
    </row>
    <row r="1323" ht="15">
      <c r="D1323" s="6"/>
    </row>
    <row r="1324" ht="15">
      <c r="D1324" s="6"/>
    </row>
    <row r="1325" ht="15">
      <c r="D1325" s="6"/>
    </row>
    <row r="1326" ht="15">
      <c r="D1326" s="6"/>
    </row>
    <row r="1327" ht="15">
      <c r="D1327" s="6"/>
    </row>
    <row r="1328" ht="15">
      <c r="D1328" s="6"/>
    </row>
    <row r="1329" ht="15">
      <c r="D1329" s="6"/>
    </row>
    <row r="1330" ht="15">
      <c r="D1330" s="6"/>
    </row>
    <row r="1331" ht="15">
      <c r="D1331" s="6"/>
    </row>
    <row r="1332" ht="15">
      <c r="D1332" s="6"/>
    </row>
    <row r="1333" ht="15">
      <c r="D1333" s="6"/>
    </row>
    <row r="1334" ht="15">
      <c r="D1334" s="6"/>
    </row>
    <row r="1335" ht="15">
      <c r="D1335" s="6"/>
    </row>
    <row r="1336" ht="15">
      <c r="D1336" s="6"/>
    </row>
    <row r="1337" ht="15">
      <c r="D1337" s="6"/>
    </row>
    <row r="1338" ht="15">
      <c r="D1338" s="6"/>
    </row>
    <row r="1339" ht="15">
      <c r="D1339" s="6"/>
    </row>
    <row r="1340" ht="15">
      <c r="D1340" s="6"/>
    </row>
    <row r="1341" ht="15">
      <c r="D1341" s="6"/>
    </row>
    <row r="1342" ht="15">
      <c r="D1342" s="6"/>
    </row>
    <row r="1343" ht="15">
      <c r="D1343" s="6"/>
    </row>
    <row r="1344" ht="15">
      <c r="D1344" s="6"/>
    </row>
    <row r="1345" ht="15">
      <c r="D1345" s="6"/>
    </row>
    <row r="1346" ht="15">
      <c r="D1346" s="6"/>
    </row>
    <row r="1347" ht="15">
      <c r="D1347" s="6"/>
    </row>
    <row r="1348" ht="15">
      <c r="D1348" s="6"/>
    </row>
    <row r="1349" ht="15">
      <c r="D1349" s="6"/>
    </row>
    <row r="1350" ht="15">
      <c r="D1350" s="6"/>
    </row>
    <row r="1351" ht="15">
      <c r="D1351" s="6"/>
    </row>
    <row r="1352" ht="15">
      <c r="D1352" s="6"/>
    </row>
    <row r="1353" ht="15">
      <c r="D1353" s="6"/>
    </row>
    <row r="1354" ht="15">
      <c r="D1354" s="6"/>
    </row>
    <row r="1355" ht="15">
      <c r="D1355" s="6"/>
    </row>
    <row r="1356" ht="15">
      <c r="D1356" s="6"/>
    </row>
    <row r="1357" ht="15">
      <c r="D1357" s="6"/>
    </row>
    <row r="1358" ht="15">
      <c r="D1358" s="6"/>
    </row>
    <row r="1359" ht="15">
      <c r="D1359" s="6"/>
    </row>
    <row r="1360" ht="15">
      <c r="D1360" s="6"/>
    </row>
    <row r="1361" ht="15">
      <c r="D1361" s="6"/>
    </row>
    <row r="1362" ht="15">
      <c r="D1362" s="6"/>
    </row>
    <row r="1363" ht="15">
      <c r="D1363" s="6"/>
    </row>
    <row r="1364" ht="15">
      <c r="D1364" s="6"/>
    </row>
    <row r="1365" ht="15">
      <c r="D1365" s="6"/>
    </row>
    <row r="1366" ht="15">
      <c r="D1366" s="6"/>
    </row>
    <row r="1367" ht="15">
      <c r="D1367" s="6"/>
    </row>
    <row r="1368" ht="15">
      <c r="D1368" s="6"/>
    </row>
    <row r="1369" ht="15">
      <c r="D1369" s="6"/>
    </row>
    <row r="1370" ht="15">
      <c r="D1370" s="6"/>
    </row>
    <row r="1371" ht="15">
      <c r="D1371" s="6"/>
    </row>
    <row r="1372" ht="15">
      <c r="D1372" s="6"/>
    </row>
    <row r="1373" ht="15">
      <c r="D1373" s="6"/>
    </row>
    <row r="1374" ht="15">
      <c r="D1374" s="6"/>
    </row>
    <row r="1375" ht="15">
      <c r="D1375" s="6"/>
    </row>
    <row r="1376" ht="15">
      <c r="D1376" s="6"/>
    </row>
    <row r="1377" ht="15">
      <c r="D1377" s="6"/>
    </row>
    <row r="1378" ht="15">
      <c r="D1378" s="6"/>
    </row>
    <row r="1379" ht="15">
      <c r="D1379" s="6"/>
    </row>
    <row r="1380" ht="15">
      <c r="D1380" s="6"/>
    </row>
    <row r="1381" ht="15">
      <c r="D1381" s="6"/>
    </row>
    <row r="1382" ht="15">
      <c r="D1382" s="6"/>
    </row>
    <row r="1383" ht="15">
      <c r="D1383" s="6"/>
    </row>
    <row r="1384" ht="15">
      <c r="D1384" s="6"/>
    </row>
    <row r="1385" ht="15">
      <c r="D1385" s="6"/>
    </row>
    <row r="1386" ht="15">
      <c r="D1386" s="6"/>
    </row>
    <row r="1387" ht="15">
      <c r="D1387" s="6"/>
    </row>
    <row r="1388" ht="15">
      <c r="D1388" s="6"/>
    </row>
    <row r="1389" ht="15">
      <c r="D1389" s="6"/>
    </row>
    <row r="1390" ht="15">
      <c r="D1390" s="6"/>
    </row>
    <row r="1391" ht="15">
      <c r="D1391" s="6"/>
    </row>
    <row r="1392" ht="15">
      <c r="D1392" s="6"/>
    </row>
    <row r="1393" ht="15">
      <c r="D1393" s="6"/>
    </row>
    <row r="1394" ht="15">
      <c r="D1394" s="6"/>
    </row>
    <row r="1395" ht="15">
      <c r="D1395" s="6"/>
    </row>
    <row r="1396" ht="15">
      <c r="D1396" s="6"/>
    </row>
    <row r="1397" ht="15">
      <c r="D1397" s="6"/>
    </row>
    <row r="1398" ht="15">
      <c r="D1398" s="6"/>
    </row>
    <row r="1399" ht="15">
      <c r="D1399" s="6"/>
    </row>
    <row r="1400" ht="15">
      <c r="D1400" s="6"/>
    </row>
    <row r="1401" ht="15">
      <c r="D1401" s="6"/>
    </row>
    <row r="1402" ht="15">
      <c r="D1402" s="6"/>
    </row>
    <row r="1403" ht="15">
      <c r="D1403" s="6"/>
    </row>
    <row r="1404" ht="15">
      <c r="D1404" s="6"/>
    </row>
    <row r="1405" ht="15">
      <c r="D1405" s="6"/>
    </row>
    <row r="1406" ht="15">
      <c r="D1406" s="6"/>
    </row>
    <row r="1407" ht="15">
      <c r="D1407" s="6"/>
    </row>
    <row r="1408" ht="15">
      <c r="D1408" s="6"/>
    </row>
    <row r="1409" ht="15">
      <c r="D1409" s="6"/>
    </row>
    <row r="1410" ht="15">
      <c r="D1410" s="6"/>
    </row>
    <row r="1411" ht="15">
      <c r="D1411" s="6"/>
    </row>
    <row r="1412" ht="15">
      <c r="D1412" s="6"/>
    </row>
    <row r="1413" ht="15">
      <c r="D1413" s="6"/>
    </row>
    <row r="1414" ht="15">
      <c r="D1414" s="6"/>
    </row>
    <row r="1415" ht="15">
      <c r="D1415" s="6"/>
    </row>
    <row r="1416" ht="15">
      <c r="D1416" s="6"/>
    </row>
    <row r="1417" ht="15">
      <c r="D1417" s="6"/>
    </row>
    <row r="1418" ht="15">
      <c r="D1418" s="6"/>
    </row>
    <row r="1419" ht="15">
      <c r="D1419" s="6"/>
    </row>
    <row r="1420" ht="15">
      <c r="D1420" s="6"/>
    </row>
    <row r="1421" ht="15">
      <c r="D1421" s="6"/>
    </row>
    <row r="1422" ht="15">
      <c r="D1422" s="6"/>
    </row>
    <row r="1423" ht="15">
      <c r="D1423" s="6"/>
    </row>
    <row r="1424" ht="15">
      <c r="D1424" s="6"/>
    </row>
    <row r="1425" ht="15">
      <c r="D1425" s="6"/>
    </row>
    <row r="1426" ht="15">
      <c r="D1426" s="6"/>
    </row>
    <row r="1427" ht="15">
      <c r="D1427" s="6"/>
    </row>
    <row r="1428" ht="15">
      <c r="D1428" s="6"/>
    </row>
    <row r="1429" ht="15">
      <c r="D1429" s="6"/>
    </row>
    <row r="1430" ht="15">
      <c r="D1430" s="6"/>
    </row>
    <row r="1431" ht="15">
      <c r="D1431" s="6"/>
    </row>
    <row r="1432" ht="15">
      <c r="D1432" s="6"/>
    </row>
    <row r="1433" ht="15">
      <c r="D1433" s="6"/>
    </row>
    <row r="1434" ht="15">
      <c r="D1434" s="6"/>
    </row>
    <row r="1435" ht="15">
      <c r="D1435" s="6"/>
    </row>
    <row r="1436" ht="15">
      <c r="D1436" s="6"/>
    </row>
    <row r="1437" ht="15">
      <c r="D1437" s="6"/>
    </row>
    <row r="1438" ht="15">
      <c r="D1438" s="6"/>
    </row>
    <row r="1439" ht="15">
      <c r="D1439" s="6"/>
    </row>
    <row r="1440" ht="15">
      <c r="D1440" s="6"/>
    </row>
    <row r="1441" ht="15">
      <c r="D1441" s="6"/>
    </row>
    <row r="1442" ht="15">
      <c r="D1442" s="6"/>
    </row>
    <row r="1443" ht="15">
      <c r="D1443" s="6"/>
    </row>
    <row r="1444" ht="15">
      <c r="D1444" s="6"/>
    </row>
    <row r="1445" ht="15">
      <c r="D1445" s="6"/>
    </row>
    <row r="1446" ht="15">
      <c r="D1446" s="6"/>
    </row>
    <row r="1447" ht="15">
      <c r="D1447" s="6"/>
    </row>
    <row r="1448" ht="15">
      <c r="D1448" s="6"/>
    </row>
    <row r="1449" ht="15">
      <c r="D1449" s="6"/>
    </row>
    <row r="1450" ht="15">
      <c r="D1450" s="6"/>
    </row>
    <row r="1451" ht="15">
      <c r="D1451" s="6"/>
    </row>
    <row r="1452" ht="15">
      <c r="D1452" s="6"/>
    </row>
    <row r="1453" ht="15">
      <c r="D1453" s="6"/>
    </row>
    <row r="1454" ht="15">
      <c r="D1454" s="6"/>
    </row>
    <row r="1455" ht="15">
      <c r="D1455" s="6"/>
    </row>
    <row r="1456" ht="15">
      <c r="D1456" s="6"/>
    </row>
    <row r="1457" ht="15">
      <c r="D1457" s="6"/>
    </row>
    <row r="1458" ht="15">
      <c r="D1458" s="6"/>
    </row>
    <row r="1459" ht="15">
      <c r="D1459" s="6"/>
    </row>
    <row r="1460" ht="15">
      <c r="D1460" s="6"/>
    </row>
    <row r="1461" ht="15">
      <c r="D1461" s="6"/>
    </row>
    <row r="1462" ht="15">
      <c r="D1462" s="6"/>
    </row>
    <row r="1463" ht="15">
      <c r="D1463" s="6"/>
    </row>
    <row r="1464" ht="15">
      <c r="D1464" s="6"/>
    </row>
    <row r="1465" ht="15">
      <c r="D1465" s="6"/>
    </row>
    <row r="1466" ht="15">
      <c r="D1466" s="6"/>
    </row>
    <row r="1467" ht="15">
      <c r="D1467" s="6"/>
    </row>
    <row r="1468" ht="15">
      <c r="D1468" s="6"/>
    </row>
    <row r="1469" ht="15">
      <c r="D1469" s="6"/>
    </row>
    <row r="1470" ht="15">
      <c r="D1470" s="6"/>
    </row>
    <row r="1471" ht="15">
      <c r="D1471" s="6"/>
    </row>
    <row r="1472" ht="15">
      <c r="D1472" s="6"/>
    </row>
    <row r="1473" ht="15">
      <c r="D1473" s="6"/>
    </row>
    <row r="1474" ht="15">
      <c r="D1474" s="6"/>
    </row>
    <row r="1475" ht="15">
      <c r="D1475" s="6"/>
    </row>
    <row r="1476" ht="15">
      <c r="D1476" s="6"/>
    </row>
    <row r="1477" ht="15">
      <c r="D1477" s="6"/>
    </row>
    <row r="1478" ht="15">
      <c r="D1478" s="6"/>
    </row>
    <row r="1479" ht="15">
      <c r="D1479" s="6"/>
    </row>
    <row r="1480" ht="15">
      <c r="D1480" s="6"/>
    </row>
    <row r="1481" ht="15">
      <c r="D1481" s="6"/>
    </row>
    <row r="1482" ht="15">
      <c r="D1482" s="6"/>
    </row>
    <row r="1483" ht="15">
      <c r="D1483" s="6"/>
    </row>
    <row r="1484" ht="15">
      <c r="D1484" s="6"/>
    </row>
    <row r="1485" ht="15">
      <c r="D1485" s="6"/>
    </row>
    <row r="1486" ht="15">
      <c r="D1486" s="6"/>
    </row>
    <row r="1487" ht="15">
      <c r="D1487" s="6"/>
    </row>
    <row r="1488" ht="15">
      <c r="D1488" s="6"/>
    </row>
    <row r="1489" ht="15">
      <c r="D1489" s="6"/>
    </row>
    <row r="1490" ht="15">
      <c r="D1490" s="6"/>
    </row>
    <row r="1491" ht="15">
      <c r="D1491" s="6"/>
    </row>
    <row r="1492" ht="15">
      <c r="D1492" s="6"/>
    </row>
    <row r="1493" ht="15">
      <c r="D1493" s="6"/>
    </row>
    <row r="1494" ht="15">
      <c r="D1494" s="6"/>
    </row>
    <row r="1495" ht="15">
      <c r="D1495" s="6"/>
    </row>
    <row r="1496" ht="15">
      <c r="D1496" s="6"/>
    </row>
    <row r="1497" ht="15">
      <c r="D1497" s="6"/>
    </row>
    <row r="1498" ht="15">
      <c r="D1498" s="6"/>
    </row>
    <row r="1499" ht="15">
      <c r="D1499" s="6"/>
    </row>
    <row r="1500" ht="15">
      <c r="D1500" s="6"/>
    </row>
    <row r="1501" ht="15">
      <c r="D1501" s="6"/>
    </row>
    <row r="1502" ht="15">
      <c r="D1502" s="6"/>
    </row>
    <row r="1503" ht="15">
      <c r="D1503" s="6"/>
    </row>
    <row r="1504" ht="15">
      <c r="D1504" s="6"/>
    </row>
    <row r="1505" ht="15">
      <c r="D1505" s="6"/>
    </row>
    <row r="1506" ht="15">
      <c r="D1506" s="6"/>
    </row>
    <row r="1507" ht="15">
      <c r="D1507" s="6"/>
    </row>
    <row r="1508" ht="15">
      <c r="D1508" s="6"/>
    </row>
    <row r="1509" ht="15">
      <c r="D1509" s="6"/>
    </row>
    <row r="1510" ht="15">
      <c r="D1510" s="6"/>
    </row>
    <row r="1511" ht="15">
      <c r="D1511" s="6"/>
    </row>
    <row r="1512" ht="15">
      <c r="D1512" s="6"/>
    </row>
    <row r="1513" ht="15">
      <c r="D1513" s="6"/>
    </row>
    <row r="1514" ht="15">
      <c r="D1514" s="6"/>
    </row>
    <row r="1515" ht="15">
      <c r="D1515" s="6"/>
    </row>
    <row r="1516" ht="15">
      <c r="D1516" s="6"/>
    </row>
    <row r="1517" ht="15">
      <c r="D1517" s="6"/>
    </row>
    <row r="1518" ht="15">
      <c r="D1518" s="6"/>
    </row>
    <row r="1519" ht="15">
      <c r="D1519" s="6"/>
    </row>
    <row r="1520" ht="15">
      <c r="D1520" s="6"/>
    </row>
    <row r="1521" ht="15">
      <c r="D1521" s="6"/>
    </row>
    <row r="1522" ht="15">
      <c r="D1522" s="6"/>
    </row>
    <row r="1523" ht="15">
      <c r="D1523" s="6"/>
    </row>
    <row r="1524" ht="15">
      <c r="D1524" s="6"/>
    </row>
    <row r="1525" ht="15">
      <c r="D1525" s="6"/>
    </row>
    <row r="1526" ht="15">
      <c r="D1526" s="6"/>
    </row>
    <row r="1527" ht="15">
      <c r="D1527" s="6"/>
    </row>
    <row r="1528" ht="15">
      <c r="D1528" s="6"/>
    </row>
    <row r="1529" ht="15">
      <c r="D1529" s="6"/>
    </row>
    <row r="1530" ht="15">
      <c r="D1530" s="6"/>
    </row>
    <row r="1531" ht="15">
      <c r="D1531" s="6"/>
    </row>
    <row r="1532" ht="15">
      <c r="D1532" s="6"/>
    </row>
    <row r="1533" ht="15">
      <c r="D1533" s="6"/>
    </row>
    <row r="1534" ht="15">
      <c r="D1534" s="6"/>
    </row>
    <row r="1535" ht="15">
      <c r="D1535" s="6"/>
    </row>
    <row r="1536" ht="15">
      <c r="D1536" s="6"/>
    </row>
    <row r="1537" ht="15">
      <c r="D1537" s="6"/>
    </row>
    <row r="1538" ht="15">
      <c r="D1538" s="6"/>
    </row>
    <row r="1539" ht="15">
      <c r="D1539" s="6"/>
    </row>
    <row r="1540" ht="15">
      <c r="D1540" s="6"/>
    </row>
    <row r="1541" ht="15">
      <c r="D1541" s="6"/>
    </row>
    <row r="1542" ht="15">
      <c r="D1542" s="6"/>
    </row>
    <row r="1543" ht="15">
      <c r="D1543" s="6"/>
    </row>
    <row r="1544" ht="15">
      <c r="D1544" s="6"/>
    </row>
    <row r="1545" ht="15">
      <c r="D1545" s="6"/>
    </row>
    <row r="1546" ht="15">
      <c r="D1546" s="6"/>
    </row>
    <row r="1547" ht="15">
      <c r="D1547" s="6"/>
    </row>
    <row r="1548" ht="15">
      <c r="D1548" s="6"/>
    </row>
    <row r="1549" ht="15">
      <c r="D1549" s="6"/>
    </row>
    <row r="1550" ht="15">
      <c r="D1550" s="6"/>
    </row>
    <row r="1551" ht="15">
      <c r="D1551" s="6"/>
    </row>
    <row r="1552" ht="15">
      <c r="D1552" s="6"/>
    </row>
    <row r="1553" ht="15">
      <c r="D1553" s="6"/>
    </row>
    <row r="1554" ht="15">
      <c r="D1554" s="6"/>
    </row>
    <row r="1555" ht="15">
      <c r="D1555" s="6"/>
    </row>
    <row r="1556" ht="15">
      <c r="D1556" s="6"/>
    </row>
    <row r="1557" ht="15">
      <c r="D1557" s="6"/>
    </row>
    <row r="1558" ht="15">
      <c r="D1558" s="6"/>
    </row>
    <row r="1559" ht="15">
      <c r="D1559" s="6"/>
    </row>
    <row r="1560" ht="15">
      <c r="D1560" s="6"/>
    </row>
    <row r="1561" ht="15">
      <c r="D1561" s="6"/>
    </row>
    <row r="1562" ht="15">
      <c r="D1562" s="6"/>
    </row>
    <row r="1563" ht="15">
      <c r="D1563" s="6"/>
    </row>
    <row r="1564" ht="15">
      <c r="D1564" s="6"/>
    </row>
    <row r="1565" ht="15">
      <c r="D1565" s="6"/>
    </row>
    <row r="1566" ht="15">
      <c r="D1566" s="6"/>
    </row>
    <row r="1567" ht="15">
      <c r="D1567" s="6"/>
    </row>
    <row r="1568" ht="15">
      <c r="D1568" s="6"/>
    </row>
    <row r="1569" ht="15">
      <c r="D1569" s="6"/>
    </row>
    <row r="1570" ht="15">
      <c r="D1570" s="6"/>
    </row>
    <row r="1571" ht="15">
      <c r="D1571" s="6"/>
    </row>
    <row r="1572" ht="15">
      <c r="D1572" s="6"/>
    </row>
    <row r="1573" ht="15">
      <c r="D1573" s="6"/>
    </row>
    <row r="1574" ht="15">
      <c r="D1574" s="6"/>
    </row>
    <row r="1575" ht="15">
      <c r="D1575" s="6"/>
    </row>
    <row r="1576" ht="15">
      <c r="D1576" s="6"/>
    </row>
    <row r="1577" ht="15">
      <c r="D1577" s="6"/>
    </row>
    <row r="1578" ht="15">
      <c r="D1578" s="6"/>
    </row>
    <row r="1579" ht="15">
      <c r="D1579" s="6"/>
    </row>
    <row r="1580" ht="15">
      <c r="D1580" s="6"/>
    </row>
    <row r="1581" ht="15">
      <c r="D1581" s="6"/>
    </row>
    <row r="1582" ht="15">
      <c r="D1582" s="6"/>
    </row>
    <row r="1583" ht="15">
      <c r="D1583" s="6"/>
    </row>
    <row r="1584" ht="15">
      <c r="D1584" s="6"/>
    </row>
    <row r="1585" ht="15">
      <c r="D1585" s="6"/>
    </row>
    <row r="1586" ht="15">
      <c r="D1586" s="6"/>
    </row>
    <row r="1587" ht="15">
      <c r="D1587" s="6"/>
    </row>
    <row r="1588" ht="15">
      <c r="D1588" s="6"/>
    </row>
    <row r="1589" ht="15">
      <c r="D1589" s="6"/>
    </row>
    <row r="1590" ht="15">
      <c r="D1590" s="6"/>
    </row>
    <row r="1591" ht="15">
      <c r="D1591" s="6"/>
    </row>
    <row r="1592" ht="15">
      <c r="D1592" s="6"/>
    </row>
    <row r="1593" ht="15">
      <c r="D1593" s="6"/>
    </row>
    <row r="1594" ht="15">
      <c r="D1594" s="6"/>
    </row>
    <row r="1595" ht="15">
      <c r="D1595" s="6"/>
    </row>
    <row r="1596" ht="15">
      <c r="D1596" s="6"/>
    </row>
    <row r="1597" ht="15">
      <c r="D1597" s="6"/>
    </row>
    <row r="1598" ht="15">
      <c r="D1598" s="6"/>
    </row>
    <row r="1599" ht="15">
      <c r="D1599" s="6"/>
    </row>
    <row r="1600" ht="15">
      <c r="D1600" s="6"/>
    </row>
    <row r="1601" ht="15">
      <c r="D1601" s="6"/>
    </row>
    <row r="1602" ht="15">
      <c r="D1602" s="6"/>
    </row>
    <row r="1603" ht="15">
      <c r="D1603" s="6"/>
    </row>
    <row r="1604" ht="15">
      <c r="D1604" s="6"/>
    </row>
    <row r="1605" ht="15">
      <c r="D1605" s="6"/>
    </row>
    <row r="1606" ht="15">
      <c r="D1606" s="6"/>
    </row>
    <row r="1607" ht="15">
      <c r="D1607" s="6"/>
    </row>
    <row r="1608" ht="15">
      <c r="D1608" s="6"/>
    </row>
    <row r="1609" ht="15">
      <c r="D1609" s="6"/>
    </row>
    <row r="1610" ht="15">
      <c r="D1610" s="6"/>
    </row>
    <row r="1611" ht="15">
      <c r="D1611" s="6"/>
    </row>
    <row r="1612" ht="15">
      <c r="D1612" s="6"/>
    </row>
    <row r="1613" ht="15">
      <c r="D1613" s="6"/>
    </row>
    <row r="1614" ht="15">
      <c r="D1614" s="6"/>
    </row>
    <row r="1615" ht="15">
      <c r="D1615" s="6"/>
    </row>
    <row r="1616" ht="15">
      <c r="D1616" s="6"/>
    </row>
    <row r="1617" ht="15">
      <c r="D1617" s="6"/>
    </row>
    <row r="1618" ht="15">
      <c r="D1618" s="6"/>
    </row>
    <row r="1619" ht="15">
      <c r="D1619" s="6"/>
    </row>
    <row r="1620" ht="15">
      <c r="D1620" s="6"/>
    </row>
    <row r="1621" ht="15">
      <c r="D1621" s="6"/>
    </row>
    <row r="1622" ht="15">
      <c r="D1622" s="6"/>
    </row>
    <row r="1623" ht="15">
      <c r="D1623" s="6"/>
    </row>
    <row r="1624" ht="15">
      <c r="D1624" s="6"/>
    </row>
    <row r="1625" ht="15">
      <c r="D1625" s="6"/>
    </row>
    <row r="1626" ht="15">
      <c r="D1626" s="6"/>
    </row>
    <row r="1627" ht="15">
      <c r="D1627" s="6"/>
    </row>
    <row r="1628" ht="15">
      <c r="D1628" s="6"/>
    </row>
    <row r="1629" ht="15">
      <c r="D1629" s="6"/>
    </row>
    <row r="1630" ht="15">
      <c r="D1630" s="6"/>
    </row>
    <row r="1631" ht="15">
      <c r="D1631" s="6"/>
    </row>
    <row r="1632" ht="15">
      <c r="D1632" s="6"/>
    </row>
    <row r="1633" ht="15">
      <c r="D1633" s="6"/>
    </row>
    <row r="1634" ht="15">
      <c r="D1634" s="6"/>
    </row>
    <row r="1635" ht="15">
      <c r="D1635" s="6"/>
    </row>
    <row r="1636" ht="15">
      <c r="D1636" s="6"/>
    </row>
    <row r="1637" ht="15">
      <c r="D1637" s="6"/>
    </row>
    <row r="1638" ht="15">
      <c r="D1638" s="6"/>
    </row>
    <row r="1639" ht="15">
      <c r="D1639" s="6"/>
    </row>
    <row r="1640" ht="15">
      <c r="D1640" s="6"/>
    </row>
    <row r="1641" ht="15">
      <c r="D1641" s="6"/>
    </row>
    <row r="1642" ht="15">
      <c r="D1642" s="6"/>
    </row>
    <row r="1643" ht="15">
      <c r="D1643" s="6"/>
    </row>
    <row r="1644" ht="15">
      <c r="D1644" s="6"/>
    </row>
    <row r="1645" ht="15">
      <c r="D1645" s="6"/>
    </row>
    <row r="1646" ht="15">
      <c r="D1646" s="6"/>
    </row>
    <row r="1647" ht="15">
      <c r="D1647" s="6"/>
    </row>
    <row r="1648" ht="15">
      <c r="D1648" s="6"/>
    </row>
    <row r="1649" ht="15">
      <c r="D1649" s="6"/>
    </row>
    <row r="1650" ht="15">
      <c r="D1650" s="6"/>
    </row>
    <row r="1651" ht="15">
      <c r="D1651" s="6"/>
    </row>
    <row r="1652" ht="15">
      <c r="D1652" s="6"/>
    </row>
    <row r="1653" ht="15">
      <c r="D1653" s="6"/>
    </row>
    <row r="1654" ht="15">
      <c r="D1654" s="6"/>
    </row>
    <row r="1655" ht="15">
      <c r="D1655" s="6"/>
    </row>
    <row r="1656" ht="15">
      <c r="D1656" s="6"/>
    </row>
    <row r="1657" ht="15">
      <c r="D1657" s="6"/>
    </row>
    <row r="1658" ht="15">
      <c r="D1658" s="6"/>
    </row>
    <row r="1659" ht="15">
      <c r="D1659" s="6"/>
    </row>
    <row r="1660" ht="15">
      <c r="D1660" s="6"/>
    </row>
    <row r="1661" ht="15">
      <c r="D1661" s="6"/>
    </row>
    <row r="1662" ht="15">
      <c r="D1662" s="6"/>
    </row>
    <row r="1663" ht="15">
      <c r="D1663" s="6"/>
    </row>
    <row r="1664" ht="15">
      <c r="D1664" s="6"/>
    </row>
    <row r="1665" ht="15">
      <c r="D1665" s="6"/>
    </row>
    <row r="1666" ht="15">
      <c r="D1666" s="6"/>
    </row>
    <row r="1667" ht="15">
      <c r="D1667" s="6"/>
    </row>
    <row r="1668" ht="15">
      <c r="D1668" s="6"/>
    </row>
    <row r="1669" ht="15">
      <c r="D1669" s="6"/>
    </row>
    <row r="1670" ht="15">
      <c r="D1670" s="6"/>
    </row>
    <row r="1671" ht="15">
      <c r="D1671" s="6"/>
    </row>
    <row r="1672" ht="15">
      <c r="D1672" s="6"/>
    </row>
    <row r="1673" ht="15">
      <c r="D1673" s="6"/>
    </row>
    <row r="1674" ht="15">
      <c r="D1674" s="6"/>
    </row>
    <row r="1675" ht="15">
      <c r="D1675" s="6"/>
    </row>
    <row r="1676" ht="15">
      <c r="D1676" s="6"/>
    </row>
    <row r="1677" ht="15">
      <c r="D1677" s="6"/>
    </row>
    <row r="1678" ht="15">
      <c r="D1678" s="6"/>
    </row>
    <row r="1679" ht="15">
      <c r="D1679" s="6"/>
    </row>
    <row r="1680" ht="15">
      <c r="D1680" s="6"/>
    </row>
    <row r="1681" ht="15">
      <c r="D1681" s="6"/>
    </row>
    <row r="1682" ht="15">
      <c r="D1682" s="6"/>
    </row>
    <row r="1683" ht="15">
      <c r="D1683" s="6"/>
    </row>
    <row r="1684" ht="15">
      <c r="D1684" s="6"/>
    </row>
    <row r="1685" ht="15">
      <c r="D1685" s="6"/>
    </row>
    <row r="1686" ht="15">
      <c r="D1686" s="6"/>
    </row>
    <row r="1687" ht="15">
      <c r="D1687" s="6"/>
    </row>
    <row r="1688" ht="15">
      <c r="D1688" s="6"/>
    </row>
    <row r="1689" ht="15">
      <c r="D1689" s="6"/>
    </row>
    <row r="1690" ht="15">
      <c r="D1690" s="6"/>
    </row>
    <row r="1691" ht="15">
      <c r="D1691" s="6"/>
    </row>
    <row r="1692" ht="15">
      <c r="D1692" s="6"/>
    </row>
    <row r="1693" ht="15">
      <c r="D1693" s="6"/>
    </row>
    <row r="1694" ht="15">
      <c r="D1694" s="6"/>
    </row>
    <row r="1695" ht="15">
      <c r="D1695" s="6"/>
    </row>
    <row r="1696" ht="15">
      <c r="D1696" s="6"/>
    </row>
    <row r="1697" ht="15">
      <c r="D1697" s="6"/>
    </row>
    <row r="1698" ht="15">
      <c r="D1698" s="6"/>
    </row>
    <row r="1699" ht="15">
      <c r="D1699" s="6"/>
    </row>
    <row r="1700" ht="15">
      <c r="D1700" s="6"/>
    </row>
    <row r="1701" ht="15">
      <c r="D1701" s="6"/>
    </row>
    <row r="1702" ht="15">
      <c r="D1702" s="6"/>
    </row>
    <row r="1703" ht="15">
      <c r="D1703" s="6"/>
    </row>
    <row r="1704" ht="15">
      <c r="D1704" s="6"/>
    </row>
    <row r="1705" ht="15">
      <c r="D1705" s="6"/>
    </row>
    <row r="1706" ht="15">
      <c r="D1706" s="6"/>
    </row>
    <row r="1707" ht="15">
      <c r="D1707" s="6"/>
    </row>
    <row r="1708" ht="15">
      <c r="D1708" s="6"/>
    </row>
    <row r="1709" ht="15">
      <c r="D1709" s="6"/>
    </row>
    <row r="1710" ht="15">
      <c r="D1710" s="6"/>
    </row>
    <row r="1711" ht="15">
      <c r="D1711" s="6"/>
    </row>
    <row r="1712" ht="15">
      <c r="D1712" s="6"/>
    </row>
    <row r="1713" ht="15">
      <c r="D1713" s="6"/>
    </row>
    <row r="1714" ht="15">
      <c r="D1714" s="6"/>
    </row>
    <row r="1715" ht="15">
      <c r="D1715" s="6"/>
    </row>
    <row r="1716" ht="15">
      <c r="D1716" s="6"/>
    </row>
    <row r="1717" ht="15">
      <c r="D1717" s="6"/>
    </row>
    <row r="1718" ht="15">
      <c r="D1718" s="6"/>
    </row>
    <row r="1719" ht="15">
      <c r="D1719" s="6"/>
    </row>
    <row r="1720" ht="15">
      <c r="D1720" s="6"/>
    </row>
    <row r="1721" ht="15">
      <c r="D1721" s="6"/>
    </row>
    <row r="1722" ht="15">
      <c r="D1722" s="6"/>
    </row>
    <row r="1723" ht="15">
      <c r="D1723" s="6"/>
    </row>
    <row r="1724" ht="15">
      <c r="D1724" s="6"/>
    </row>
    <row r="1725" ht="15">
      <c r="D1725" s="6"/>
    </row>
    <row r="1726" ht="15">
      <c r="D1726" s="6"/>
    </row>
    <row r="1727" ht="15">
      <c r="D1727" s="6"/>
    </row>
    <row r="1728" ht="15">
      <c r="D1728" s="6"/>
    </row>
    <row r="1729" ht="15">
      <c r="D1729" s="6"/>
    </row>
    <row r="1730" ht="15">
      <c r="D1730" s="6"/>
    </row>
    <row r="1731" ht="15">
      <c r="D1731" s="6"/>
    </row>
    <row r="1732" ht="15">
      <c r="D1732" s="6"/>
    </row>
    <row r="1733" ht="15">
      <c r="D1733" s="6"/>
    </row>
    <row r="1734" ht="15">
      <c r="D1734" s="6"/>
    </row>
    <row r="1735" ht="15">
      <c r="D1735" s="6"/>
    </row>
    <row r="1736" ht="15">
      <c r="D1736" s="6"/>
    </row>
    <row r="1737" ht="15">
      <c r="D1737" s="6"/>
    </row>
    <row r="1738" ht="15">
      <c r="D1738" s="6"/>
    </row>
    <row r="1739" ht="15">
      <c r="D1739" s="6"/>
    </row>
    <row r="1740" ht="15">
      <c r="D1740" s="6"/>
    </row>
    <row r="1741" ht="15">
      <c r="D1741" s="6"/>
    </row>
    <row r="1742" ht="15">
      <c r="D1742" s="6"/>
    </row>
    <row r="1743" ht="15">
      <c r="D1743" s="6"/>
    </row>
    <row r="1744" ht="15">
      <c r="D1744" s="6"/>
    </row>
    <row r="1745" ht="15">
      <c r="D1745" s="6"/>
    </row>
    <row r="1746" ht="15">
      <c r="D1746" s="6"/>
    </row>
    <row r="1747" ht="15">
      <c r="D1747" s="6"/>
    </row>
    <row r="1748" ht="15">
      <c r="D1748" s="6"/>
    </row>
    <row r="1749" ht="15">
      <c r="D1749" s="6"/>
    </row>
    <row r="1750" ht="15">
      <c r="D1750" s="6"/>
    </row>
    <row r="1751" ht="15">
      <c r="D1751" s="6"/>
    </row>
    <row r="1752" ht="15">
      <c r="D1752" s="6"/>
    </row>
    <row r="1753" ht="15">
      <c r="D1753" s="6"/>
    </row>
    <row r="1754" ht="15">
      <c r="D1754" s="6"/>
    </row>
    <row r="1755" ht="15">
      <c r="D1755" s="6"/>
    </row>
    <row r="1756" ht="15">
      <c r="D1756" s="6"/>
    </row>
    <row r="1757" ht="15">
      <c r="D1757" s="6"/>
    </row>
    <row r="1758" ht="15">
      <c r="D1758" s="6"/>
    </row>
    <row r="1759" ht="15">
      <c r="D1759" s="6"/>
    </row>
    <row r="1760" ht="15">
      <c r="D1760" s="6"/>
    </row>
    <row r="1761" ht="15">
      <c r="D1761" s="6"/>
    </row>
    <row r="1762" ht="15">
      <c r="D1762" s="6"/>
    </row>
    <row r="1763" ht="15">
      <c r="D1763" s="6"/>
    </row>
    <row r="1764" ht="15">
      <c r="D1764" s="6"/>
    </row>
    <row r="1765" ht="15">
      <c r="D1765" s="6"/>
    </row>
    <row r="1766" ht="15">
      <c r="D1766" s="6"/>
    </row>
    <row r="1767" ht="15">
      <c r="D1767" s="6"/>
    </row>
    <row r="1768" ht="15">
      <c r="D1768" s="6"/>
    </row>
    <row r="1769" ht="15">
      <c r="D1769" s="6"/>
    </row>
    <row r="1770" ht="15">
      <c r="D1770" s="6"/>
    </row>
    <row r="1771" ht="15">
      <c r="D1771" s="6"/>
    </row>
    <row r="1772" ht="15">
      <c r="D1772" s="6"/>
    </row>
    <row r="1773" ht="15">
      <c r="D1773" s="6"/>
    </row>
    <row r="1774" ht="15">
      <c r="D1774" s="6"/>
    </row>
    <row r="1775" ht="15">
      <c r="D1775" s="6"/>
    </row>
    <row r="1776" ht="15">
      <c r="D1776" s="6"/>
    </row>
    <row r="1777" ht="15">
      <c r="D1777" s="6"/>
    </row>
    <row r="1778" ht="15">
      <c r="D1778" s="6"/>
    </row>
    <row r="1779" ht="15">
      <c r="D1779" s="6"/>
    </row>
    <row r="1780" ht="15">
      <c r="D1780" s="6"/>
    </row>
    <row r="1781" ht="15">
      <c r="D1781" s="6"/>
    </row>
    <row r="1782" ht="15">
      <c r="D1782" s="6"/>
    </row>
    <row r="1783" ht="15">
      <c r="D1783" s="6"/>
    </row>
    <row r="1784" ht="15">
      <c r="D1784" s="6"/>
    </row>
    <row r="1785" ht="15">
      <c r="D1785" s="6"/>
    </row>
    <row r="1786" ht="15">
      <c r="D1786" s="6"/>
    </row>
    <row r="1787" ht="15">
      <c r="D1787" s="6"/>
    </row>
    <row r="1788" ht="15">
      <c r="D1788" s="6"/>
    </row>
    <row r="1789" ht="15">
      <c r="D1789" s="6"/>
    </row>
    <row r="1790" ht="15">
      <c r="D1790" s="6"/>
    </row>
    <row r="1791" ht="15">
      <c r="D1791" s="6"/>
    </row>
    <row r="1792" ht="15">
      <c r="D1792" s="6"/>
    </row>
    <row r="1793" ht="15">
      <c r="D1793" s="6"/>
    </row>
    <row r="1794" ht="15">
      <c r="D1794" s="6"/>
    </row>
    <row r="1795" ht="15">
      <c r="D1795" s="6"/>
    </row>
    <row r="1796" ht="15">
      <c r="D1796" s="6"/>
    </row>
    <row r="1797" ht="15">
      <c r="D1797" s="6"/>
    </row>
    <row r="1798" ht="15">
      <c r="D1798" s="6"/>
    </row>
    <row r="1799" ht="15">
      <c r="D1799" s="6"/>
    </row>
    <row r="1800" ht="15">
      <c r="D1800" s="6"/>
    </row>
    <row r="1801" ht="15">
      <c r="D1801" s="6"/>
    </row>
    <row r="1802" ht="15">
      <c r="D1802" s="6"/>
    </row>
    <row r="1803" ht="15">
      <c r="D1803" s="6"/>
    </row>
    <row r="1804" ht="15">
      <c r="D1804" s="6"/>
    </row>
    <row r="1805" ht="15">
      <c r="D1805" s="6"/>
    </row>
    <row r="1806" ht="15">
      <c r="D1806" s="6"/>
    </row>
    <row r="1807" ht="15">
      <c r="D1807" s="6"/>
    </row>
    <row r="1808" ht="15">
      <c r="D1808" s="6"/>
    </row>
    <row r="1809" ht="15">
      <c r="D1809" s="6"/>
    </row>
    <row r="1810" ht="15">
      <c r="D1810" s="6"/>
    </row>
    <row r="1811" ht="15">
      <c r="D1811" s="6"/>
    </row>
    <row r="1812" ht="15">
      <c r="D1812" s="6"/>
    </row>
    <row r="1813" ht="15">
      <c r="D1813" s="6"/>
    </row>
    <row r="1814" ht="15">
      <c r="D1814" s="6"/>
    </row>
    <row r="1815" ht="15">
      <c r="D1815" s="6"/>
    </row>
    <row r="1816" ht="15">
      <c r="D1816" s="6"/>
    </row>
    <row r="1817" ht="15">
      <c r="D1817" s="6"/>
    </row>
    <row r="1818" ht="15">
      <c r="D1818" s="6"/>
    </row>
    <row r="1819" ht="15">
      <c r="D1819" s="6"/>
    </row>
    <row r="1820" ht="15">
      <c r="D1820" s="6"/>
    </row>
    <row r="1821" ht="15">
      <c r="D1821" s="6"/>
    </row>
    <row r="1822" ht="15">
      <c r="D1822" s="6"/>
    </row>
    <row r="1823" ht="15">
      <c r="D1823" s="6"/>
    </row>
    <row r="1824" ht="15">
      <c r="D1824" s="6"/>
    </row>
    <row r="1825" ht="15">
      <c r="D1825" s="6"/>
    </row>
    <row r="1826" ht="15">
      <c r="D1826" s="6"/>
    </row>
    <row r="1827" ht="15">
      <c r="D1827" s="6"/>
    </row>
    <row r="1828" ht="15">
      <c r="D1828" s="6"/>
    </row>
    <row r="1829" ht="15">
      <c r="D1829" s="6"/>
    </row>
    <row r="1830" ht="15">
      <c r="D1830" s="6"/>
    </row>
    <row r="1831" ht="15">
      <c r="D1831" s="6"/>
    </row>
    <row r="1832" ht="15">
      <c r="D1832" s="6"/>
    </row>
    <row r="1833" ht="15">
      <c r="D1833" s="6"/>
    </row>
    <row r="1834" ht="15">
      <c r="D1834" s="6"/>
    </row>
    <row r="1835" ht="15">
      <c r="D1835" s="6"/>
    </row>
    <row r="1836" ht="15">
      <c r="D1836" s="6"/>
    </row>
    <row r="1837" ht="15">
      <c r="D1837" s="6"/>
    </row>
    <row r="1838" ht="15">
      <c r="D1838" s="6"/>
    </row>
    <row r="1839" ht="15">
      <c r="D1839" s="6"/>
    </row>
    <row r="1840" ht="15">
      <c r="D1840" s="6"/>
    </row>
    <row r="1841" ht="15">
      <c r="D1841" s="6"/>
    </row>
    <row r="1842" ht="15">
      <c r="D1842" s="6"/>
    </row>
    <row r="1843" ht="15">
      <c r="D1843" s="6"/>
    </row>
    <row r="1844" ht="15">
      <c r="D1844" s="6"/>
    </row>
    <row r="1845" ht="15">
      <c r="D1845" s="6"/>
    </row>
    <row r="1846" ht="15">
      <c r="D1846" s="6"/>
    </row>
    <row r="1847" ht="15">
      <c r="D1847" s="6"/>
    </row>
    <row r="1848" ht="15">
      <c r="D1848" s="6"/>
    </row>
    <row r="1849" ht="15">
      <c r="D1849" s="6"/>
    </row>
    <row r="1850" ht="15">
      <c r="D1850" s="6"/>
    </row>
    <row r="1851" ht="15">
      <c r="D1851" s="6"/>
    </row>
    <row r="1852" ht="15">
      <c r="D1852" s="6"/>
    </row>
    <row r="1853" ht="15">
      <c r="D1853" s="6"/>
    </row>
    <row r="1854" ht="15">
      <c r="D1854" s="6"/>
    </row>
    <row r="1855" ht="15">
      <c r="D1855" s="6"/>
    </row>
    <row r="1856" ht="15">
      <c r="D1856" s="6"/>
    </row>
    <row r="1857" ht="15">
      <c r="D1857" s="6"/>
    </row>
    <row r="1858" ht="15">
      <c r="D1858" s="6"/>
    </row>
    <row r="1859" ht="15">
      <c r="D1859" s="6"/>
    </row>
    <row r="1860" ht="15">
      <c r="D1860" s="6"/>
    </row>
    <row r="1861" ht="15">
      <c r="D1861" s="6"/>
    </row>
    <row r="1862" ht="15">
      <c r="D1862" s="6"/>
    </row>
    <row r="1863" ht="15">
      <c r="D1863" s="6"/>
    </row>
    <row r="1864" ht="15">
      <c r="D1864" s="6"/>
    </row>
    <row r="1865" ht="15">
      <c r="D1865" s="6"/>
    </row>
    <row r="1866" ht="15">
      <c r="D1866" s="6"/>
    </row>
    <row r="1867" ht="15">
      <c r="D1867" s="6"/>
    </row>
    <row r="1868" ht="15">
      <c r="D1868" s="6"/>
    </row>
    <row r="1869" ht="15">
      <c r="D1869" s="6"/>
    </row>
    <row r="1870" ht="15">
      <c r="D1870" s="6"/>
    </row>
    <row r="1871" ht="15">
      <c r="D1871" s="6"/>
    </row>
    <row r="1872" ht="15">
      <c r="D1872" s="6"/>
    </row>
    <row r="1873" ht="15">
      <c r="D1873" s="6"/>
    </row>
    <row r="1874" ht="15">
      <c r="D1874" s="6"/>
    </row>
    <row r="1875" ht="15">
      <c r="D1875" s="6"/>
    </row>
    <row r="1876" ht="15">
      <c r="D1876" s="6"/>
    </row>
    <row r="1877" ht="15">
      <c r="D1877" s="6"/>
    </row>
    <row r="1878" ht="15">
      <c r="D1878" s="6"/>
    </row>
    <row r="1879" ht="15">
      <c r="D1879" s="6"/>
    </row>
    <row r="1880" ht="15">
      <c r="D1880" s="6"/>
    </row>
    <row r="1881" ht="15">
      <c r="D1881" s="6"/>
    </row>
    <row r="1882" ht="15">
      <c r="D1882" s="6"/>
    </row>
    <row r="1883" ht="15">
      <c r="D1883" s="6"/>
    </row>
    <row r="1884" ht="15">
      <c r="D1884" s="6"/>
    </row>
    <row r="1885" ht="15">
      <c r="D1885" s="6"/>
    </row>
    <row r="1886" ht="15">
      <c r="D1886" s="6"/>
    </row>
    <row r="1887" ht="15">
      <c r="D1887" s="6"/>
    </row>
    <row r="1888" ht="15">
      <c r="D1888" s="6"/>
    </row>
    <row r="1889" ht="15">
      <c r="D1889" s="6"/>
    </row>
    <row r="1890" ht="15">
      <c r="D1890" s="6"/>
    </row>
    <row r="1891" ht="15">
      <c r="D1891" s="6"/>
    </row>
    <row r="1892" ht="15">
      <c r="D1892" s="6"/>
    </row>
    <row r="1893" ht="15">
      <c r="D1893" s="6"/>
    </row>
    <row r="1894" ht="15">
      <c r="D1894" s="6"/>
    </row>
    <row r="1895" ht="15">
      <c r="D1895" s="6"/>
    </row>
    <row r="1896" ht="15">
      <c r="D1896" s="6"/>
    </row>
    <row r="1897" ht="15">
      <c r="D1897" s="6"/>
    </row>
    <row r="1898" ht="15">
      <c r="D1898" s="6"/>
    </row>
    <row r="1899" ht="15">
      <c r="D1899" s="6"/>
    </row>
    <row r="1900" ht="15">
      <c r="D1900" s="6"/>
    </row>
    <row r="1901" ht="15">
      <c r="D1901" s="6"/>
    </row>
    <row r="1902" ht="15">
      <c r="D1902" s="6"/>
    </row>
    <row r="1903" ht="15">
      <c r="D1903" s="6"/>
    </row>
    <row r="1904" ht="15">
      <c r="D1904" s="6"/>
    </row>
    <row r="1905" ht="15">
      <c r="D1905" s="6"/>
    </row>
    <row r="1906" ht="15">
      <c r="D1906" s="6"/>
    </row>
    <row r="1907" ht="15">
      <c r="D1907" s="6"/>
    </row>
    <row r="1908" ht="15">
      <c r="D1908" s="6"/>
    </row>
    <row r="1909" ht="15">
      <c r="D1909" s="6"/>
    </row>
    <row r="1910" ht="15">
      <c r="D1910" s="6"/>
    </row>
    <row r="1911" ht="15">
      <c r="D1911" s="6"/>
    </row>
    <row r="1912" ht="15">
      <c r="D1912" s="6"/>
    </row>
    <row r="1913" ht="15">
      <c r="D1913" s="6"/>
    </row>
    <row r="1914" ht="15">
      <c r="D1914" s="6"/>
    </row>
    <row r="1915" ht="15">
      <c r="D1915" s="6"/>
    </row>
    <row r="1916" ht="15">
      <c r="D1916" s="6"/>
    </row>
    <row r="1917" ht="15">
      <c r="D1917" s="6"/>
    </row>
    <row r="1918" ht="15">
      <c r="D1918" s="6"/>
    </row>
    <row r="1919" ht="15">
      <c r="D1919" s="6"/>
    </row>
    <row r="1920" ht="15">
      <c r="D1920" s="6"/>
    </row>
    <row r="1921" ht="15">
      <c r="D1921" s="6"/>
    </row>
    <row r="1922" ht="15">
      <c r="D1922" s="6"/>
    </row>
    <row r="1923" ht="15">
      <c r="D1923" s="6"/>
    </row>
    <row r="1924" ht="15">
      <c r="D1924" s="6"/>
    </row>
    <row r="1925" ht="15">
      <c r="D1925" s="6"/>
    </row>
    <row r="1926" ht="15">
      <c r="D1926" s="6"/>
    </row>
    <row r="1927" ht="15">
      <c r="D1927" s="6"/>
    </row>
    <row r="1928" ht="15">
      <c r="D1928" s="6"/>
    </row>
    <row r="1929" ht="15">
      <c r="D1929" s="6"/>
    </row>
    <row r="1930" ht="15">
      <c r="D1930" s="6"/>
    </row>
    <row r="1931" ht="15">
      <c r="D1931" s="6"/>
    </row>
    <row r="1932" ht="15">
      <c r="D1932" s="6"/>
    </row>
    <row r="1933" ht="15">
      <c r="D1933" s="6"/>
    </row>
    <row r="1934" ht="15">
      <c r="D1934" s="6"/>
    </row>
    <row r="1935" ht="15">
      <c r="D1935" s="6"/>
    </row>
    <row r="1936" ht="15">
      <c r="D1936" s="6"/>
    </row>
    <row r="1937" ht="15">
      <c r="D1937" s="6"/>
    </row>
    <row r="1938" ht="15">
      <c r="D1938" s="6"/>
    </row>
    <row r="1939" ht="15">
      <c r="D1939" s="6"/>
    </row>
    <row r="1940" ht="15">
      <c r="D1940" s="6"/>
    </row>
    <row r="1941" ht="15">
      <c r="D1941" s="6"/>
    </row>
    <row r="1942" ht="15">
      <c r="D1942" s="6"/>
    </row>
    <row r="1943" ht="15">
      <c r="D1943" s="6"/>
    </row>
    <row r="1944" ht="15">
      <c r="D1944" s="6"/>
    </row>
    <row r="1945" ht="15">
      <c r="D1945" s="6"/>
    </row>
    <row r="1946" ht="15">
      <c r="D1946" s="6"/>
    </row>
    <row r="1947" ht="15">
      <c r="D1947" s="6"/>
    </row>
    <row r="1948" ht="15">
      <c r="D1948" s="6"/>
    </row>
    <row r="1949" ht="15">
      <c r="D1949" s="6"/>
    </row>
    <row r="1950" ht="15">
      <c r="D1950" s="6"/>
    </row>
    <row r="1951" ht="15">
      <c r="D1951" s="6"/>
    </row>
    <row r="1952" ht="15">
      <c r="D1952" s="6"/>
    </row>
    <row r="1953" ht="15">
      <c r="D1953" s="6"/>
    </row>
    <row r="1954" ht="15">
      <c r="D1954" s="6"/>
    </row>
    <row r="1955" ht="15">
      <c r="D1955" s="6"/>
    </row>
    <row r="1956" ht="15">
      <c r="D1956" s="6"/>
    </row>
    <row r="1957" ht="15">
      <c r="D1957" s="6"/>
    </row>
    <row r="1958" ht="15">
      <c r="D1958" s="6"/>
    </row>
    <row r="1959" ht="15">
      <c r="D1959" s="6"/>
    </row>
    <row r="1960" ht="15">
      <c r="D1960" s="6"/>
    </row>
    <row r="1961" ht="15">
      <c r="D1961" s="6"/>
    </row>
    <row r="1962" ht="15">
      <c r="D1962" s="6"/>
    </row>
    <row r="1963" ht="15">
      <c r="D1963" s="6"/>
    </row>
    <row r="1964" ht="15">
      <c r="D1964" s="6"/>
    </row>
    <row r="1965" ht="15">
      <c r="D1965" s="6"/>
    </row>
    <row r="1966" ht="15">
      <c r="D1966" s="6"/>
    </row>
    <row r="1967" ht="15">
      <c r="D1967" s="6"/>
    </row>
    <row r="1968" ht="15">
      <c r="D1968" s="6"/>
    </row>
    <row r="1969" ht="15">
      <c r="D1969" s="6"/>
    </row>
    <row r="1970" ht="15">
      <c r="D1970" s="6"/>
    </row>
    <row r="1971" ht="15">
      <c r="D1971" s="6"/>
    </row>
    <row r="1972" ht="15">
      <c r="D1972" s="6"/>
    </row>
    <row r="1973" ht="15">
      <c r="D1973" s="6"/>
    </row>
    <row r="1974" ht="15">
      <c r="D1974" s="6"/>
    </row>
    <row r="1975" ht="15">
      <c r="D1975" s="6"/>
    </row>
    <row r="1976" ht="15">
      <c r="D1976" s="6"/>
    </row>
    <row r="1977" ht="15">
      <c r="D1977" s="6"/>
    </row>
    <row r="1978" ht="15">
      <c r="D1978" s="6"/>
    </row>
    <row r="1979" ht="15">
      <c r="D1979" s="6"/>
    </row>
    <row r="1980" ht="15">
      <c r="D1980" s="6"/>
    </row>
    <row r="1981" ht="15">
      <c r="D1981" s="6"/>
    </row>
    <row r="1982" ht="15">
      <c r="D1982" s="6"/>
    </row>
    <row r="1983" ht="15">
      <c r="D1983" s="6"/>
    </row>
    <row r="1984" ht="15">
      <c r="D1984" s="6"/>
    </row>
    <row r="1985" ht="15">
      <c r="D1985" s="6"/>
    </row>
    <row r="1986" ht="15">
      <c r="D1986" s="6"/>
    </row>
    <row r="1987" ht="15">
      <c r="D1987" s="6"/>
    </row>
    <row r="1988" ht="15">
      <c r="D1988" s="6"/>
    </row>
    <row r="1989" ht="15">
      <c r="D1989" s="6"/>
    </row>
    <row r="1990" ht="15">
      <c r="D1990" s="6"/>
    </row>
    <row r="1991" ht="15">
      <c r="D1991" s="6"/>
    </row>
    <row r="1992" ht="15">
      <c r="D1992" s="6"/>
    </row>
    <row r="1993" ht="15">
      <c r="D1993" s="6"/>
    </row>
    <row r="1994" ht="15">
      <c r="D1994" s="6"/>
    </row>
    <row r="1995" ht="15">
      <c r="D1995" s="6"/>
    </row>
    <row r="1996" ht="15">
      <c r="D1996" s="6"/>
    </row>
    <row r="1997" ht="15">
      <c r="D1997" s="6"/>
    </row>
    <row r="1998" ht="15">
      <c r="D1998" s="6"/>
    </row>
    <row r="1999" ht="15">
      <c r="D1999" s="6"/>
    </row>
    <row r="2000" ht="15">
      <c r="D2000" s="6"/>
    </row>
    <row r="2001" ht="15">
      <c r="D2001" s="6"/>
    </row>
    <row r="2002" ht="15">
      <c r="D2002" s="6"/>
    </row>
    <row r="2003" ht="15">
      <c r="D2003" s="6"/>
    </row>
    <row r="2004" ht="15">
      <c r="D2004" s="6"/>
    </row>
    <row r="2005" ht="15">
      <c r="D2005" s="6"/>
    </row>
    <row r="2006" ht="15">
      <c r="D2006" s="6"/>
    </row>
    <row r="2007" ht="15">
      <c r="D2007" s="6"/>
    </row>
    <row r="2008" ht="15">
      <c r="D2008" s="6"/>
    </row>
    <row r="2009" ht="15">
      <c r="D2009" s="6"/>
    </row>
    <row r="2010" ht="15">
      <c r="D2010" s="6"/>
    </row>
    <row r="2011" ht="15">
      <c r="D2011" s="6"/>
    </row>
    <row r="2012" ht="15">
      <c r="D2012" s="6"/>
    </row>
    <row r="2013" ht="15">
      <c r="D2013" s="6"/>
    </row>
    <row r="2014" ht="15">
      <c r="D2014" s="6"/>
    </row>
    <row r="2015" ht="15">
      <c r="D2015" s="6"/>
    </row>
    <row r="2016" ht="15">
      <c r="D2016" s="6"/>
    </row>
    <row r="2017" ht="15">
      <c r="D2017" s="6"/>
    </row>
    <row r="2018" ht="15">
      <c r="D2018" s="6"/>
    </row>
    <row r="2019" ht="15">
      <c r="D2019" s="6"/>
    </row>
    <row r="2020" ht="15">
      <c r="D2020" s="6"/>
    </row>
    <row r="2021" ht="15">
      <c r="D2021" s="6"/>
    </row>
    <row r="2022" ht="15">
      <c r="D2022" s="6"/>
    </row>
    <row r="2023" ht="15">
      <c r="D2023" s="6"/>
    </row>
    <row r="2024" ht="15">
      <c r="D2024" s="6"/>
    </row>
    <row r="2025" ht="15">
      <c r="D2025" s="6"/>
    </row>
    <row r="2026" ht="15">
      <c r="D2026" s="6"/>
    </row>
    <row r="2027" ht="15">
      <c r="D2027" s="6"/>
    </row>
    <row r="2028" ht="15">
      <c r="D2028" s="6"/>
    </row>
    <row r="2029" ht="15">
      <c r="D2029" s="6"/>
    </row>
    <row r="2030" ht="15">
      <c r="D2030" s="6"/>
    </row>
    <row r="2031" ht="15">
      <c r="D2031" s="6"/>
    </row>
    <row r="2032" ht="15">
      <c r="D2032" s="6"/>
    </row>
    <row r="2033" ht="15">
      <c r="D2033" s="6"/>
    </row>
    <row r="2034" ht="15">
      <c r="D2034" s="6"/>
    </row>
    <row r="2035" ht="15">
      <c r="D2035" s="6"/>
    </row>
    <row r="2036" ht="15">
      <c r="D2036" s="6"/>
    </row>
    <row r="2037" ht="15">
      <c r="D2037" s="6"/>
    </row>
    <row r="2038" ht="15">
      <c r="D2038" s="6"/>
    </row>
    <row r="2039" ht="15">
      <c r="D2039" s="6"/>
    </row>
    <row r="2040" ht="15">
      <c r="D2040" s="6"/>
    </row>
    <row r="2041" ht="15">
      <c r="D2041" s="6"/>
    </row>
    <row r="2042" ht="15">
      <c r="D2042" s="6"/>
    </row>
    <row r="2043" ht="15">
      <c r="D2043" s="6"/>
    </row>
    <row r="2044" ht="15">
      <c r="D2044" s="6"/>
    </row>
    <row r="2045" ht="15">
      <c r="D2045" s="6"/>
    </row>
    <row r="2046" ht="15">
      <c r="D2046" s="6"/>
    </row>
    <row r="2047" ht="15">
      <c r="D2047" s="6"/>
    </row>
    <row r="2048" ht="15">
      <c r="D2048" s="6"/>
    </row>
    <row r="2049" ht="15">
      <c r="D2049" s="6"/>
    </row>
    <row r="2050" ht="15">
      <c r="D2050" s="6"/>
    </row>
    <row r="2051" ht="15">
      <c r="D2051" s="6"/>
    </row>
    <row r="2052" ht="15">
      <c r="D2052" s="6"/>
    </row>
    <row r="2053" ht="15">
      <c r="D2053" s="6"/>
    </row>
    <row r="2054" ht="15">
      <c r="D2054" s="6"/>
    </row>
    <row r="2055" ht="15">
      <c r="D2055" s="6"/>
    </row>
    <row r="2056" ht="15">
      <c r="D2056" s="6"/>
    </row>
    <row r="2057" ht="15">
      <c r="D2057" s="6"/>
    </row>
    <row r="2058" ht="15">
      <c r="D2058" s="6"/>
    </row>
    <row r="2059" ht="15">
      <c r="D2059" s="6"/>
    </row>
    <row r="2060" ht="15">
      <c r="D2060" s="6"/>
    </row>
    <row r="2061" ht="15">
      <c r="D2061" s="6"/>
    </row>
    <row r="2062" ht="15">
      <c r="D2062" s="6"/>
    </row>
    <row r="2063" ht="15">
      <c r="D2063" s="6"/>
    </row>
    <row r="2064" ht="15">
      <c r="D2064" s="6"/>
    </row>
    <row r="2065" ht="15">
      <c r="D2065" s="6"/>
    </row>
    <row r="2066" ht="15">
      <c r="D2066" s="6"/>
    </row>
    <row r="2067" ht="15">
      <c r="D2067" s="6"/>
    </row>
    <row r="2068" ht="15">
      <c r="D2068" s="6"/>
    </row>
    <row r="2069" ht="15">
      <c r="D2069" s="6"/>
    </row>
    <row r="2070" ht="15">
      <c r="D2070" s="6"/>
    </row>
    <row r="2071" ht="15">
      <c r="D2071" s="6"/>
    </row>
    <row r="2072" ht="15">
      <c r="D2072" s="6"/>
    </row>
    <row r="2073" ht="15">
      <c r="D2073" s="6"/>
    </row>
    <row r="2074" ht="15">
      <c r="D2074" s="6"/>
    </row>
    <row r="2075" ht="15">
      <c r="D2075" s="6"/>
    </row>
    <row r="2076" ht="15">
      <c r="D2076" s="6"/>
    </row>
    <row r="2077" ht="15">
      <c r="D2077" s="6"/>
    </row>
    <row r="2078" ht="15">
      <c r="D2078" s="6"/>
    </row>
    <row r="2079" ht="15">
      <c r="D2079" s="6"/>
    </row>
    <row r="2080" ht="15">
      <c r="D2080" s="6"/>
    </row>
    <row r="2081" ht="15">
      <c r="D2081" s="6"/>
    </row>
    <row r="2082" ht="15">
      <c r="D2082" s="6"/>
    </row>
    <row r="2083" ht="15">
      <c r="D2083" s="6"/>
    </row>
    <row r="2084" ht="15">
      <c r="D2084" s="6"/>
    </row>
    <row r="2085" ht="15">
      <c r="D2085" s="6"/>
    </row>
    <row r="2086" ht="15">
      <c r="D2086" s="6"/>
    </row>
    <row r="2087" ht="15">
      <c r="D2087" s="6"/>
    </row>
    <row r="2088" ht="15">
      <c r="D2088" s="6"/>
    </row>
    <row r="2089" ht="15">
      <c r="D2089" s="6"/>
    </row>
    <row r="2090" ht="15">
      <c r="D2090" s="6"/>
    </row>
    <row r="2091" ht="15">
      <c r="D2091" s="6"/>
    </row>
    <row r="2092" ht="15">
      <c r="D2092" s="6"/>
    </row>
    <row r="2093" ht="15">
      <c r="D2093" s="6"/>
    </row>
    <row r="2094" ht="15">
      <c r="D2094" s="6"/>
    </row>
    <row r="2095" ht="15">
      <c r="D2095" s="6"/>
    </row>
    <row r="2096" ht="15">
      <c r="D2096" s="6"/>
    </row>
    <row r="2097" ht="15">
      <c r="D2097" s="6"/>
    </row>
    <row r="2098" ht="15">
      <c r="D2098" s="6"/>
    </row>
    <row r="2099" ht="15">
      <c r="D2099" s="6"/>
    </row>
    <row r="2100" ht="15">
      <c r="D2100" s="6"/>
    </row>
    <row r="2101" ht="15">
      <c r="D2101" s="6"/>
    </row>
    <row r="2102" ht="15">
      <c r="D2102" s="6"/>
    </row>
    <row r="2103" ht="15">
      <c r="D2103" s="6"/>
    </row>
    <row r="2104" ht="15">
      <c r="D2104" s="6"/>
    </row>
    <row r="2105" ht="15">
      <c r="D2105" s="6"/>
    </row>
    <row r="2106" ht="15">
      <c r="D2106" s="6"/>
    </row>
    <row r="2107" ht="15">
      <c r="D2107" s="6"/>
    </row>
    <row r="2108" ht="15">
      <c r="D2108" s="6"/>
    </row>
    <row r="2109" ht="15">
      <c r="D2109" s="6"/>
    </row>
    <row r="2110" ht="15">
      <c r="D2110" s="6"/>
    </row>
    <row r="2111" ht="15">
      <c r="D2111" s="6"/>
    </row>
    <row r="2112" ht="15">
      <c r="D2112" s="6"/>
    </row>
    <row r="2113" ht="15">
      <c r="D2113" s="6"/>
    </row>
    <row r="2114" ht="15">
      <c r="D2114" s="6"/>
    </row>
    <row r="2115" ht="15">
      <c r="D2115" s="6"/>
    </row>
    <row r="2116" ht="15">
      <c r="D2116" s="6"/>
    </row>
    <row r="2117" ht="15">
      <c r="D2117" s="6"/>
    </row>
    <row r="2118" ht="15">
      <c r="D2118" s="6"/>
    </row>
    <row r="2119" ht="15">
      <c r="D2119" s="6"/>
    </row>
    <row r="2120" ht="15">
      <c r="D2120" s="6"/>
    </row>
    <row r="2121" ht="15">
      <c r="D2121" s="6"/>
    </row>
    <row r="2122" ht="15">
      <c r="D2122" s="6"/>
    </row>
    <row r="2123" ht="15">
      <c r="D2123" s="6"/>
    </row>
    <row r="2124" ht="15">
      <c r="D2124" s="6"/>
    </row>
    <row r="2125" ht="15">
      <c r="D2125" s="6"/>
    </row>
    <row r="2126" ht="15">
      <c r="D2126" s="6"/>
    </row>
    <row r="2127" ht="15">
      <c r="D2127" s="6"/>
    </row>
    <row r="2128" ht="15">
      <c r="D2128" s="6"/>
    </row>
    <row r="2129" ht="15">
      <c r="D2129" s="6"/>
    </row>
    <row r="2130" ht="15">
      <c r="D2130" s="6"/>
    </row>
    <row r="2131" ht="15">
      <c r="D2131" s="6"/>
    </row>
    <row r="2132" ht="15">
      <c r="D2132" s="6"/>
    </row>
    <row r="2133" ht="15">
      <c r="D2133" s="6"/>
    </row>
    <row r="2134" ht="15">
      <c r="D2134" s="6"/>
    </row>
    <row r="2135" ht="15">
      <c r="D2135" s="6"/>
    </row>
    <row r="2136" ht="15">
      <c r="D2136" s="6"/>
    </row>
    <row r="2137" ht="15">
      <c r="D2137" s="6"/>
    </row>
    <row r="2138" ht="15">
      <c r="D2138" s="6"/>
    </row>
    <row r="2139" ht="15">
      <c r="D2139" s="6"/>
    </row>
    <row r="2140" ht="15">
      <c r="D2140" s="6"/>
    </row>
    <row r="2141" ht="15">
      <c r="D2141" s="6"/>
    </row>
    <row r="2142" ht="15">
      <c r="D2142" s="6"/>
    </row>
    <row r="2143" ht="15">
      <c r="D2143" s="6"/>
    </row>
    <row r="2144" ht="15">
      <c r="D2144" s="6"/>
    </row>
    <row r="2145" ht="15">
      <c r="D2145" s="6"/>
    </row>
    <row r="2146" ht="15">
      <c r="D2146" s="6"/>
    </row>
    <row r="2147" ht="15">
      <c r="D2147" s="6"/>
    </row>
    <row r="2148" ht="15">
      <c r="D2148" s="6"/>
    </row>
    <row r="2149" ht="15">
      <c r="D2149" s="6"/>
    </row>
    <row r="2150" ht="15">
      <c r="D2150" s="6"/>
    </row>
    <row r="2151" ht="15">
      <c r="D2151" s="6"/>
    </row>
    <row r="2152" ht="15">
      <c r="D2152" s="6"/>
    </row>
    <row r="2153" ht="15">
      <c r="D2153" s="6"/>
    </row>
    <row r="2154" ht="15">
      <c r="D2154" s="6"/>
    </row>
    <row r="2155" ht="15">
      <c r="D2155" s="6"/>
    </row>
    <row r="2156" ht="15">
      <c r="D2156" s="6"/>
    </row>
    <row r="2157" ht="15">
      <c r="D2157" s="6"/>
    </row>
    <row r="2158" ht="15">
      <c r="D2158" s="6"/>
    </row>
    <row r="2159" ht="15">
      <c r="D2159" s="6"/>
    </row>
    <row r="2160" ht="15">
      <c r="D2160" s="6"/>
    </row>
    <row r="2161" ht="15">
      <c r="D2161" s="6"/>
    </row>
    <row r="2162" ht="15">
      <c r="D2162" s="6"/>
    </row>
    <row r="2163" ht="15">
      <c r="D2163" s="6"/>
    </row>
    <row r="2164" ht="15">
      <c r="D2164" s="6"/>
    </row>
    <row r="2165" ht="15">
      <c r="D2165" s="6"/>
    </row>
    <row r="2166" ht="15">
      <c r="D2166" s="6"/>
    </row>
    <row r="2167" ht="15">
      <c r="D2167" s="6"/>
    </row>
    <row r="2168" ht="15">
      <c r="D2168" s="6"/>
    </row>
    <row r="2169" ht="15">
      <c r="D2169" s="6"/>
    </row>
    <row r="2170" ht="15">
      <c r="D2170" s="6"/>
    </row>
    <row r="2171" ht="15">
      <c r="D2171" s="6"/>
    </row>
    <row r="2172" ht="15">
      <c r="D2172" s="6"/>
    </row>
    <row r="2173" ht="15">
      <c r="D2173" s="6"/>
    </row>
    <row r="2174" ht="15">
      <c r="D2174" s="6"/>
    </row>
    <row r="2175" ht="15">
      <c r="D2175" s="6"/>
    </row>
    <row r="2176" ht="15">
      <c r="D2176" s="6"/>
    </row>
    <row r="2177" ht="15">
      <c r="D2177" s="6"/>
    </row>
    <row r="2178" ht="15">
      <c r="D2178" s="6"/>
    </row>
    <row r="2179" ht="15">
      <c r="D2179" s="6"/>
    </row>
    <row r="2180" ht="15">
      <c r="D2180" s="6"/>
    </row>
    <row r="2181" ht="15">
      <c r="D2181" s="6"/>
    </row>
    <row r="2182" ht="15">
      <c r="D2182" s="6"/>
    </row>
    <row r="2183" ht="15">
      <c r="D2183" s="6"/>
    </row>
    <row r="2184" ht="15">
      <c r="D2184" s="6"/>
    </row>
    <row r="2185" ht="15">
      <c r="D2185" s="6"/>
    </row>
    <row r="2186" ht="15">
      <c r="D2186" s="6"/>
    </row>
    <row r="2187" ht="15">
      <c r="D2187" s="6"/>
    </row>
    <row r="2188" ht="15">
      <c r="D2188" s="6"/>
    </row>
    <row r="2189" ht="15">
      <c r="D2189" s="6"/>
    </row>
    <row r="2190" ht="15">
      <c r="D2190" s="6"/>
    </row>
    <row r="2191" ht="15">
      <c r="D2191" s="6"/>
    </row>
    <row r="2192" ht="15">
      <c r="D2192" s="6"/>
    </row>
    <row r="2193" ht="15">
      <c r="D2193" s="6"/>
    </row>
    <row r="2194" ht="15">
      <c r="D2194" s="6"/>
    </row>
    <row r="2195" ht="15">
      <c r="D2195" s="6"/>
    </row>
    <row r="2196" ht="15">
      <c r="D2196" s="6"/>
    </row>
    <row r="2197" ht="15">
      <c r="D2197" s="6"/>
    </row>
    <row r="2198" ht="15">
      <c r="D2198" s="6"/>
    </row>
    <row r="2199" ht="15">
      <c r="D2199" s="6"/>
    </row>
    <row r="2200" ht="15">
      <c r="D2200" s="6"/>
    </row>
    <row r="2201" ht="15">
      <c r="D2201" s="6"/>
    </row>
    <row r="2202" ht="15">
      <c r="D2202" s="6"/>
    </row>
    <row r="2203" ht="15">
      <c r="D2203" s="6"/>
    </row>
    <row r="2204" ht="15">
      <c r="D2204" s="6"/>
    </row>
    <row r="2205" ht="15">
      <c r="D2205" s="6"/>
    </row>
    <row r="2206" ht="15">
      <c r="D2206" s="6"/>
    </row>
    <row r="2207" ht="15">
      <c r="D2207" s="6"/>
    </row>
    <row r="2208" ht="15">
      <c r="D2208" s="6"/>
    </row>
    <row r="2209" ht="15">
      <c r="D2209" s="6"/>
    </row>
    <row r="2210" ht="15">
      <c r="D2210" s="6"/>
    </row>
    <row r="2211" ht="15">
      <c r="D2211" s="6"/>
    </row>
    <row r="2212" ht="15">
      <c r="D2212" s="6"/>
    </row>
    <row r="2213" ht="15">
      <c r="D2213" s="6"/>
    </row>
    <row r="2214" ht="15">
      <c r="D2214" s="6"/>
    </row>
    <row r="2215" ht="15">
      <c r="D2215" s="6"/>
    </row>
    <row r="2216" ht="15">
      <c r="D2216" s="6"/>
    </row>
    <row r="2217" ht="15">
      <c r="D2217" s="6"/>
    </row>
    <row r="2218" ht="15">
      <c r="D2218" s="6"/>
    </row>
    <row r="2219" ht="15">
      <c r="D2219" s="6"/>
    </row>
    <row r="2220" ht="15">
      <c r="D2220" s="6"/>
    </row>
    <row r="2221" ht="15">
      <c r="D2221" s="6"/>
    </row>
    <row r="2222" ht="15">
      <c r="D2222" s="6"/>
    </row>
    <row r="2223" ht="15">
      <c r="D2223" s="6"/>
    </row>
    <row r="2224" ht="15">
      <c r="D2224" s="6"/>
    </row>
    <row r="2225" ht="15">
      <c r="D2225" s="6"/>
    </row>
    <row r="2226" ht="15">
      <c r="D2226" s="6"/>
    </row>
    <row r="2227" ht="15">
      <c r="D2227" s="6"/>
    </row>
    <row r="2228" ht="15">
      <c r="D2228" s="6"/>
    </row>
    <row r="2229" ht="15">
      <c r="D2229" s="6"/>
    </row>
    <row r="2230" ht="15">
      <c r="D2230" s="6"/>
    </row>
    <row r="2231" ht="15">
      <c r="D2231" s="6"/>
    </row>
    <row r="2232" ht="15">
      <c r="D2232" s="6"/>
    </row>
    <row r="2233" ht="15">
      <c r="D2233" s="6"/>
    </row>
    <row r="2234" ht="15">
      <c r="D2234" s="6"/>
    </row>
    <row r="2235" ht="15">
      <c r="D2235" s="6"/>
    </row>
    <row r="2236" ht="15">
      <c r="D2236" s="6"/>
    </row>
    <row r="2237" ht="15">
      <c r="D2237" s="6"/>
    </row>
    <row r="2238" ht="15">
      <c r="D2238" s="6"/>
    </row>
    <row r="2239" ht="15">
      <c r="D2239" s="6"/>
    </row>
    <row r="2240" ht="15">
      <c r="D2240" s="6"/>
    </row>
    <row r="2241" ht="15">
      <c r="D2241" s="6"/>
    </row>
    <row r="2242" ht="15">
      <c r="D2242" s="6"/>
    </row>
    <row r="2243" ht="15">
      <c r="D2243" s="6"/>
    </row>
    <row r="2244" ht="15">
      <c r="D2244" s="6"/>
    </row>
    <row r="2245" ht="15">
      <c r="D2245" s="6"/>
    </row>
    <row r="2246" ht="15">
      <c r="D2246" s="6"/>
    </row>
    <row r="2247" ht="15">
      <c r="D2247" s="6"/>
    </row>
    <row r="2248" ht="15">
      <c r="D2248" s="6"/>
    </row>
    <row r="2249" ht="15">
      <c r="D2249" s="6"/>
    </row>
    <row r="2250" ht="15">
      <c r="D2250" s="6"/>
    </row>
    <row r="2251" ht="15">
      <c r="D2251" s="6"/>
    </row>
    <row r="2252" ht="15">
      <c r="D2252" s="6"/>
    </row>
    <row r="2253" ht="15">
      <c r="D2253" s="6"/>
    </row>
    <row r="2254" ht="15">
      <c r="D2254" s="6"/>
    </row>
    <row r="2255" ht="15">
      <c r="D2255" s="6"/>
    </row>
    <row r="2256" ht="15">
      <c r="D2256" s="6"/>
    </row>
    <row r="2257" ht="15">
      <c r="D2257" s="6"/>
    </row>
    <row r="2258" ht="15">
      <c r="D2258" s="6"/>
    </row>
    <row r="2259" ht="15">
      <c r="D2259" s="6"/>
    </row>
    <row r="2260" ht="15">
      <c r="D2260" s="6"/>
    </row>
    <row r="2261" ht="15">
      <c r="D2261" s="6"/>
    </row>
    <row r="2262" ht="15">
      <c r="D2262" s="6"/>
    </row>
    <row r="2263" ht="15">
      <c r="D2263" s="6"/>
    </row>
    <row r="2264" ht="15">
      <c r="D2264" s="6"/>
    </row>
    <row r="2265" ht="15">
      <c r="D2265" s="6"/>
    </row>
    <row r="2266" ht="15">
      <c r="D2266" s="6"/>
    </row>
    <row r="2267" ht="15">
      <c r="D2267" s="6"/>
    </row>
    <row r="2268" ht="15">
      <c r="D2268" s="6"/>
    </row>
    <row r="2269" ht="15">
      <c r="D2269" s="6"/>
    </row>
    <row r="2270" ht="15">
      <c r="D2270" s="6"/>
    </row>
    <row r="2271" ht="15">
      <c r="D2271" s="6"/>
    </row>
    <row r="2272" ht="15">
      <c r="D2272" s="6"/>
    </row>
    <row r="2273" ht="15">
      <c r="D2273" s="6"/>
    </row>
    <row r="2274" ht="15">
      <c r="D2274" s="6"/>
    </row>
    <row r="2275" ht="15">
      <c r="D2275" s="6"/>
    </row>
    <row r="2276" ht="15">
      <c r="D2276" s="6"/>
    </row>
    <row r="2277" ht="15">
      <c r="D2277" s="6"/>
    </row>
    <row r="2278" ht="15">
      <c r="D2278" s="6"/>
    </row>
    <row r="2279" ht="15">
      <c r="D2279" s="6"/>
    </row>
    <row r="2280" ht="15">
      <c r="D2280" s="6"/>
    </row>
    <row r="2281" ht="15">
      <c r="D2281" s="6"/>
    </row>
    <row r="2282" ht="15">
      <c r="D2282" s="6"/>
    </row>
    <row r="2283" ht="15">
      <c r="D2283" s="6"/>
    </row>
    <row r="2284" ht="15">
      <c r="D2284" s="6"/>
    </row>
    <row r="2285" ht="15">
      <c r="D2285" s="6"/>
    </row>
    <row r="2286" ht="15">
      <c r="D2286" s="6"/>
    </row>
    <row r="2287" ht="15">
      <c r="D2287" s="6"/>
    </row>
    <row r="2288" ht="15">
      <c r="D2288" s="6"/>
    </row>
    <row r="2289" ht="15">
      <c r="D2289" s="6"/>
    </row>
    <row r="2290" ht="15">
      <c r="D2290" s="6"/>
    </row>
    <row r="2291" ht="15">
      <c r="D2291" s="6"/>
    </row>
    <row r="2292" ht="15">
      <c r="D2292" s="6"/>
    </row>
    <row r="2293" ht="15">
      <c r="D2293" s="6"/>
    </row>
    <row r="2294" ht="15">
      <c r="D2294" s="6"/>
    </row>
    <row r="2295" ht="15">
      <c r="D2295" s="6"/>
    </row>
    <row r="2296" ht="15">
      <c r="D2296" s="6"/>
    </row>
    <row r="2297" ht="15">
      <c r="D2297" s="6"/>
    </row>
    <row r="2298" ht="15">
      <c r="D2298" s="6"/>
    </row>
    <row r="2299" ht="15">
      <c r="D2299" s="6"/>
    </row>
    <row r="2300" ht="15">
      <c r="D2300" s="6"/>
    </row>
    <row r="2301" ht="15">
      <c r="D2301" s="6"/>
    </row>
    <row r="2302" ht="15">
      <c r="D2302" s="6"/>
    </row>
    <row r="2303" ht="15">
      <c r="D2303" s="6"/>
    </row>
    <row r="2304" ht="15">
      <c r="D2304" s="6"/>
    </row>
    <row r="2305" ht="15">
      <c r="D2305" s="6"/>
    </row>
    <row r="2306" ht="15">
      <c r="D2306" s="6"/>
    </row>
    <row r="2307" ht="15">
      <c r="D2307" s="6"/>
    </row>
    <row r="2308" ht="15">
      <c r="D2308" s="6"/>
    </row>
    <row r="2309" ht="15">
      <c r="D2309" s="6"/>
    </row>
    <row r="2310" ht="15">
      <c r="D2310" s="6"/>
    </row>
    <row r="2311" ht="15">
      <c r="D2311" s="6"/>
    </row>
    <row r="2312" ht="15">
      <c r="D2312" s="6"/>
    </row>
    <row r="2313" ht="15">
      <c r="D2313" s="6"/>
    </row>
    <row r="2314" ht="15">
      <c r="D2314" s="6"/>
    </row>
    <row r="2315" ht="15">
      <c r="D2315" s="6"/>
    </row>
    <row r="2316" ht="15">
      <c r="D2316" s="6"/>
    </row>
    <row r="2317" ht="15">
      <c r="D2317" s="6"/>
    </row>
    <row r="2318" ht="15">
      <c r="D2318" s="6"/>
    </row>
    <row r="2319" ht="15">
      <c r="D2319" s="6"/>
    </row>
    <row r="2320" ht="15">
      <c r="D2320" s="6"/>
    </row>
    <row r="2321" ht="15">
      <c r="D2321" s="6"/>
    </row>
    <row r="2322" ht="15">
      <c r="D2322" s="6"/>
    </row>
    <row r="2323" ht="15">
      <c r="D2323" s="6"/>
    </row>
    <row r="2324" ht="15">
      <c r="D2324" s="6"/>
    </row>
    <row r="2325" ht="15">
      <c r="D2325" s="6"/>
    </row>
    <row r="2326" ht="15">
      <c r="D2326" s="6"/>
    </row>
    <row r="2327" ht="15">
      <c r="D2327" s="6"/>
    </row>
    <row r="2328" ht="15">
      <c r="D2328" s="6"/>
    </row>
    <row r="2329" ht="15">
      <c r="D2329" s="6"/>
    </row>
    <row r="2330" ht="15">
      <c r="D2330" s="6"/>
    </row>
    <row r="2331" ht="15">
      <c r="D2331" s="6"/>
    </row>
    <row r="2332" ht="15">
      <c r="D2332" s="6"/>
    </row>
    <row r="2333" ht="15">
      <c r="D2333" s="6"/>
    </row>
    <row r="2334" ht="15">
      <c r="D2334" s="6"/>
    </row>
    <row r="2335" ht="15">
      <c r="D2335" s="6"/>
    </row>
    <row r="2336" ht="15">
      <c r="D2336" s="6"/>
    </row>
    <row r="2337" ht="15">
      <c r="D2337" s="6"/>
    </row>
    <row r="2338" ht="15">
      <c r="D2338" s="6"/>
    </row>
    <row r="2339" ht="15">
      <c r="D2339" s="6"/>
    </row>
    <row r="2340" ht="15">
      <c r="D2340" s="6"/>
    </row>
    <row r="2341" ht="15">
      <c r="D2341" s="6"/>
    </row>
    <row r="2342" ht="15">
      <c r="D2342" s="6"/>
    </row>
    <row r="2343" ht="15">
      <c r="D2343" s="6"/>
    </row>
    <row r="2344" ht="15">
      <c r="D2344" s="6"/>
    </row>
    <row r="2345" ht="15">
      <c r="D2345" s="6"/>
    </row>
    <row r="2346" ht="15">
      <c r="D2346" s="6"/>
    </row>
    <row r="2347" ht="15">
      <c r="D2347" s="6"/>
    </row>
    <row r="2348" ht="15">
      <c r="D2348" s="6"/>
    </row>
    <row r="2349" ht="15">
      <c r="D2349" s="6"/>
    </row>
    <row r="2350" ht="15">
      <c r="D2350" s="6"/>
    </row>
    <row r="2351" ht="15">
      <c r="D2351" s="6"/>
    </row>
    <row r="2352" ht="15">
      <c r="D2352" s="6"/>
    </row>
    <row r="2353" ht="15">
      <c r="D2353" s="6"/>
    </row>
    <row r="2354" ht="15">
      <c r="D2354" s="6"/>
    </row>
    <row r="2355" ht="15">
      <c r="D2355" s="6"/>
    </row>
    <row r="2356" ht="15">
      <c r="D2356" s="6"/>
    </row>
    <row r="2357" ht="15">
      <c r="D2357" s="6"/>
    </row>
    <row r="2358" ht="15">
      <c r="D2358" s="6"/>
    </row>
    <row r="2359" ht="15">
      <c r="D2359" s="6"/>
    </row>
    <row r="2360" ht="15">
      <c r="D2360" s="6"/>
    </row>
    <row r="2361" ht="15">
      <c r="D2361" s="6"/>
    </row>
    <row r="2362" ht="15">
      <c r="D2362" s="6"/>
    </row>
    <row r="2363" ht="15">
      <c r="D2363" s="6"/>
    </row>
    <row r="2364" ht="15">
      <c r="D2364" s="6"/>
    </row>
    <row r="2365" ht="15">
      <c r="D2365" s="6"/>
    </row>
    <row r="2366" ht="15">
      <c r="D2366" s="6"/>
    </row>
    <row r="2367" ht="15">
      <c r="D2367" s="6"/>
    </row>
    <row r="2368" ht="15">
      <c r="D2368" s="6"/>
    </row>
    <row r="2369" ht="15">
      <c r="D2369" s="6"/>
    </row>
    <row r="2370" ht="15">
      <c r="D2370" s="6"/>
    </row>
    <row r="2371" ht="15">
      <c r="D2371" s="6"/>
    </row>
    <row r="2372" ht="15">
      <c r="D2372" s="6"/>
    </row>
    <row r="2373" ht="15">
      <c r="D2373" s="6"/>
    </row>
    <row r="2374" ht="15">
      <c r="D2374" s="6"/>
    </row>
    <row r="2375" ht="15">
      <c r="D2375" s="6"/>
    </row>
    <row r="2376" ht="15">
      <c r="D2376" s="6"/>
    </row>
    <row r="2377" ht="15">
      <c r="D2377" s="6"/>
    </row>
    <row r="2378" ht="15">
      <c r="D2378" s="6"/>
    </row>
    <row r="2379" ht="15">
      <c r="D2379" s="6"/>
    </row>
    <row r="2380" ht="15">
      <c r="D2380" s="6"/>
    </row>
    <row r="2381" ht="15">
      <c r="D2381" s="6"/>
    </row>
    <row r="2382" ht="15">
      <c r="D2382" s="6"/>
    </row>
    <row r="2383" ht="15">
      <c r="D2383" s="6"/>
    </row>
    <row r="2384" ht="15">
      <c r="D2384" s="6"/>
    </row>
    <row r="2385" ht="15">
      <c r="D2385" s="6"/>
    </row>
    <row r="2386" ht="15">
      <c r="D2386" s="6"/>
    </row>
    <row r="2387" ht="15">
      <c r="D2387" s="6"/>
    </row>
    <row r="2388" ht="15">
      <c r="D2388" s="6"/>
    </row>
    <row r="2389" ht="15">
      <c r="D2389" s="6"/>
    </row>
    <row r="2390" ht="15">
      <c r="D2390" s="6"/>
    </row>
    <row r="2391" ht="15">
      <c r="D2391" s="6"/>
    </row>
    <row r="2392" ht="15">
      <c r="D2392" s="6"/>
    </row>
    <row r="2393" ht="15">
      <c r="D2393" s="6"/>
    </row>
    <row r="2394" ht="15">
      <c r="D2394" s="6"/>
    </row>
    <row r="2395" ht="15">
      <c r="D2395" s="6"/>
    </row>
    <row r="2396" ht="15">
      <c r="D2396" s="6"/>
    </row>
    <row r="2397" ht="15">
      <c r="D2397" s="6"/>
    </row>
    <row r="2398" ht="15">
      <c r="D2398" s="6"/>
    </row>
    <row r="2399" ht="15">
      <c r="D2399" s="6"/>
    </row>
    <row r="2400" ht="15">
      <c r="D2400" s="6"/>
    </row>
    <row r="2401" ht="15">
      <c r="D2401" s="6"/>
    </row>
    <row r="2402" ht="15">
      <c r="D2402" s="6"/>
    </row>
    <row r="2403" ht="15">
      <c r="D2403" s="6"/>
    </row>
    <row r="2404" ht="15">
      <c r="D2404" s="6"/>
    </row>
    <row r="2405" ht="15">
      <c r="D2405" s="6"/>
    </row>
    <row r="2406" ht="15">
      <c r="D2406" s="6"/>
    </row>
    <row r="2407" ht="15">
      <c r="D2407" s="6"/>
    </row>
    <row r="2408" ht="15">
      <c r="D2408" s="6"/>
    </row>
    <row r="2409" ht="15">
      <c r="D2409" s="6"/>
    </row>
    <row r="2410" ht="15">
      <c r="D2410" s="6"/>
    </row>
    <row r="2411" ht="15">
      <c r="D2411" s="6"/>
    </row>
    <row r="2412" ht="15">
      <c r="D2412" s="6"/>
    </row>
    <row r="2413" ht="15">
      <c r="D2413" s="6"/>
    </row>
    <row r="2414" ht="15">
      <c r="D2414" s="6"/>
    </row>
    <row r="2415" ht="15">
      <c r="D2415" s="6"/>
    </row>
    <row r="2416" ht="15">
      <c r="D2416" s="6"/>
    </row>
    <row r="2417" ht="15">
      <c r="D2417" s="6"/>
    </row>
    <row r="2418" ht="15">
      <c r="D2418" s="6"/>
    </row>
    <row r="2419" ht="15">
      <c r="D2419" s="6"/>
    </row>
    <row r="2420" ht="15">
      <c r="D2420" s="6"/>
    </row>
    <row r="2421" ht="15">
      <c r="D2421" s="6"/>
    </row>
    <row r="2422" ht="15">
      <c r="D2422" s="6"/>
    </row>
    <row r="2423" ht="15">
      <c r="D2423" s="6"/>
    </row>
    <row r="2424" ht="15">
      <c r="D2424" s="6"/>
    </row>
    <row r="2425" ht="15">
      <c r="D2425" s="6"/>
    </row>
    <row r="2426" ht="15">
      <c r="D2426" s="6"/>
    </row>
    <row r="2427" ht="15">
      <c r="D2427" s="6"/>
    </row>
    <row r="2428" ht="15">
      <c r="D2428" s="6"/>
    </row>
    <row r="2429" ht="15">
      <c r="D2429" s="6"/>
    </row>
    <row r="2430" ht="15">
      <c r="D2430" s="6"/>
    </row>
    <row r="2431" ht="15">
      <c r="D2431" s="6"/>
    </row>
    <row r="2432" ht="15">
      <c r="D2432" s="6"/>
    </row>
    <row r="2433" ht="15">
      <c r="D2433" s="6"/>
    </row>
    <row r="2434" ht="15">
      <c r="D2434" s="6"/>
    </row>
    <row r="2435" ht="15">
      <c r="D2435" s="6"/>
    </row>
    <row r="2436" ht="15">
      <c r="D2436" s="6"/>
    </row>
    <row r="2437" ht="15">
      <c r="D2437" s="6"/>
    </row>
    <row r="2438" ht="15">
      <c r="D2438" s="6"/>
    </row>
    <row r="2439" ht="15">
      <c r="D2439" s="6"/>
    </row>
    <row r="2440" ht="15">
      <c r="D2440" s="6"/>
    </row>
    <row r="2441" ht="15">
      <c r="D2441" s="6"/>
    </row>
    <row r="2442" ht="15">
      <c r="D2442" s="6"/>
    </row>
    <row r="2443" ht="15">
      <c r="D2443" s="6"/>
    </row>
    <row r="2444" ht="15">
      <c r="D2444" s="6"/>
    </row>
    <row r="2445" ht="15">
      <c r="D2445" s="6"/>
    </row>
    <row r="2446" ht="15">
      <c r="D2446" s="6"/>
    </row>
    <row r="2447" ht="15">
      <c r="D2447" s="6"/>
    </row>
    <row r="2448" ht="15">
      <c r="D2448" s="6"/>
    </row>
    <row r="2449" ht="15">
      <c r="D2449" s="6"/>
    </row>
    <row r="2450" ht="15">
      <c r="D2450" s="6"/>
    </row>
    <row r="2451" ht="15">
      <c r="D2451" s="6"/>
    </row>
    <row r="2452" ht="15">
      <c r="D2452" s="6"/>
    </row>
    <row r="2453" ht="15">
      <c r="D2453" s="6"/>
    </row>
    <row r="2454" ht="15">
      <c r="D2454" s="6"/>
    </row>
    <row r="2455" ht="15">
      <c r="D2455" s="6"/>
    </row>
    <row r="2456" ht="15">
      <c r="D2456" s="6"/>
    </row>
    <row r="2457" ht="15">
      <c r="D2457" s="6"/>
    </row>
    <row r="2458" ht="15">
      <c r="D2458" s="6"/>
    </row>
    <row r="2459" ht="15">
      <c r="D2459" s="6"/>
    </row>
    <row r="2460" ht="15">
      <c r="D2460" s="6"/>
    </row>
    <row r="2461" ht="15">
      <c r="D2461" s="6"/>
    </row>
    <row r="2462" ht="15">
      <c r="D2462" s="6"/>
    </row>
    <row r="2463" ht="15">
      <c r="D2463" s="6"/>
    </row>
    <row r="2464" ht="15">
      <c r="D2464" s="6"/>
    </row>
    <row r="2465" ht="15">
      <c r="D2465" s="6"/>
    </row>
    <row r="2466" ht="15">
      <c r="D2466" s="6"/>
    </row>
    <row r="2467" ht="15">
      <c r="D2467" s="6"/>
    </row>
    <row r="2468" ht="15">
      <c r="D2468" s="6"/>
    </row>
    <row r="2469" ht="15">
      <c r="D2469" s="6"/>
    </row>
    <row r="2470" ht="15">
      <c r="D2470" s="6"/>
    </row>
    <row r="2471" ht="15">
      <c r="D2471" s="6"/>
    </row>
    <row r="2472" ht="15">
      <c r="D2472" s="6"/>
    </row>
    <row r="2473" ht="15">
      <c r="D2473" s="6"/>
    </row>
    <row r="2474" ht="15">
      <c r="D2474" s="6"/>
    </row>
    <row r="2475" ht="15">
      <c r="D2475" s="6"/>
    </row>
    <row r="2476" ht="15">
      <c r="D2476" s="6"/>
    </row>
    <row r="2477" ht="15">
      <c r="D2477" s="6"/>
    </row>
    <row r="2478" ht="15">
      <c r="D2478" s="6"/>
    </row>
    <row r="2479" ht="15">
      <c r="D2479" s="6"/>
    </row>
    <row r="2480" ht="15">
      <c r="D2480" s="6"/>
    </row>
    <row r="2481" ht="15">
      <c r="D2481" s="6"/>
    </row>
    <row r="2482" ht="15">
      <c r="D2482" s="6"/>
    </row>
    <row r="2483" ht="15">
      <c r="D2483" s="6"/>
    </row>
    <row r="2484" ht="15">
      <c r="D2484" s="6"/>
    </row>
    <row r="2485" ht="15">
      <c r="D2485" s="6"/>
    </row>
    <row r="2486" ht="15">
      <c r="D2486" s="6"/>
    </row>
    <row r="2487" ht="15">
      <c r="D2487" s="6"/>
    </row>
    <row r="2488" ht="15">
      <c r="D2488" s="6"/>
    </row>
    <row r="2489" ht="15">
      <c r="D2489" s="6"/>
    </row>
    <row r="2490" ht="15">
      <c r="D2490" s="6"/>
    </row>
    <row r="2491" ht="15">
      <c r="D2491" s="6"/>
    </row>
    <row r="2492" ht="15">
      <c r="D2492" s="6"/>
    </row>
    <row r="2493" ht="15">
      <c r="D2493" s="6"/>
    </row>
    <row r="2494" ht="15">
      <c r="D2494" s="6"/>
    </row>
    <row r="2495" ht="15">
      <c r="D2495" s="6"/>
    </row>
    <row r="2496" ht="15">
      <c r="D2496" s="6"/>
    </row>
    <row r="2497" ht="15">
      <c r="D2497" s="6"/>
    </row>
    <row r="2498" ht="15">
      <c r="D2498" s="6"/>
    </row>
    <row r="2499" ht="15">
      <c r="D2499" s="6"/>
    </row>
    <row r="2500" ht="15">
      <c r="D2500" s="6"/>
    </row>
    <row r="2501" ht="15">
      <c r="D2501" s="6"/>
    </row>
    <row r="2502" ht="15">
      <c r="D2502" s="6"/>
    </row>
    <row r="2503" ht="15">
      <c r="D2503" s="6"/>
    </row>
    <row r="2504" ht="15">
      <c r="D2504" s="6"/>
    </row>
    <row r="2505" ht="15">
      <c r="D2505" s="6"/>
    </row>
    <row r="2506" ht="15">
      <c r="D2506" s="6"/>
    </row>
    <row r="2507" ht="15">
      <c r="D2507" s="6"/>
    </row>
    <row r="2508" ht="15">
      <c r="D2508" s="6"/>
    </row>
    <row r="2509" ht="15">
      <c r="D2509" s="6"/>
    </row>
    <row r="2510" ht="15">
      <c r="D2510" s="6"/>
    </row>
    <row r="2511" ht="15">
      <c r="D2511" s="6"/>
    </row>
    <row r="2512" ht="15">
      <c r="D2512" s="6"/>
    </row>
    <row r="2513" ht="15">
      <c r="D2513" s="6"/>
    </row>
    <row r="2514" ht="15">
      <c r="D2514" s="6"/>
    </row>
    <row r="2515" ht="15">
      <c r="D2515" s="6"/>
    </row>
    <row r="2516" ht="15">
      <c r="D2516" s="6"/>
    </row>
    <row r="2517" ht="15">
      <c r="D2517" s="6"/>
    </row>
    <row r="2518" ht="15">
      <c r="D2518" s="6"/>
    </row>
    <row r="2519" ht="15">
      <c r="D2519" s="6"/>
    </row>
    <row r="2520" ht="15">
      <c r="D2520" s="6"/>
    </row>
    <row r="2521" ht="15">
      <c r="D2521" s="6"/>
    </row>
    <row r="2522" ht="15">
      <c r="D2522" s="6"/>
    </row>
    <row r="2523" ht="15">
      <c r="D2523" s="6"/>
    </row>
    <row r="2524" ht="15">
      <c r="D2524" s="6"/>
    </row>
    <row r="2525" ht="15">
      <c r="D2525" s="6"/>
    </row>
    <row r="2526" ht="15">
      <c r="D2526" s="6"/>
    </row>
    <row r="2527" ht="15">
      <c r="D2527" s="6"/>
    </row>
    <row r="2528" ht="15">
      <c r="D2528" s="6"/>
    </row>
    <row r="2529" ht="15">
      <c r="D2529" s="6"/>
    </row>
    <row r="2530" ht="15">
      <c r="D2530" s="6"/>
    </row>
    <row r="2531" ht="15">
      <c r="D2531" s="6"/>
    </row>
    <row r="2532" ht="15">
      <c r="D2532" s="6"/>
    </row>
    <row r="2533" ht="15">
      <c r="D2533" s="6"/>
    </row>
    <row r="2534" ht="15">
      <c r="D2534" s="6"/>
    </row>
    <row r="2535" ht="15">
      <c r="D2535" s="6"/>
    </row>
    <row r="2536" ht="15">
      <c r="D2536" s="6"/>
    </row>
    <row r="2537" ht="15">
      <c r="D2537" s="6"/>
    </row>
    <row r="2538" ht="15">
      <c r="D2538" s="6"/>
    </row>
    <row r="2539" ht="15">
      <c r="D2539" s="6"/>
    </row>
    <row r="2540" ht="15">
      <c r="D2540" s="6"/>
    </row>
    <row r="2541" ht="15">
      <c r="D2541" s="6"/>
    </row>
    <row r="2542" ht="15">
      <c r="D2542" s="6"/>
    </row>
    <row r="2543" ht="15">
      <c r="D2543" s="6"/>
    </row>
    <row r="2544" ht="15">
      <c r="D2544" s="6"/>
    </row>
    <row r="2545" ht="15">
      <c r="D2545" s="6"/>
    </row>
    <row r="2546" ht="15">
      <c r="D2546" s="6"/>
    </row>
    <row r="2547" ht="15">
      <c r="D2547" s="6"/>
    </row>
    <row r="2548" ht="15">
      <c r="D2548" s="6"/>
    </row>
    <row r="2549" ht="15">
      <c r="D2549" s="6"/>
    </row>
    <row r="2550" ht="15">
      <c r="D2550" s="6"/>
    </row>
    <row r="2551" ht="15">
      <c r="D2551" s="6"/>
    </row>
    <row r="2552" ht="15">
      <c r="D2552" s="6"/>
    </row>
    <row r="2553" ht="15">
      <c r="D2553" s="6"/>
    </row>
    <row r="2554" ht="15">
      <c r="D2554" s="6"/>
    </row>
    <row r="2555" ht="15">
      <c r="D2555" s="6"/>
    </row>
    <row r="2556" ht="15">
      <c r="D2556" s="6"/>
    </row>
    <row r="2557" ht="15">
      <c r="D2557" s="6"/>
    </row>
    <row r="2558" ht="15">
      <c r="D2558" s="6"/>
    </row>
    <row r="2559" ht="15">
      <c r="D2559" s="6"/>
    </row>
    <row r="2560" ht="15">
      <c r="D2560" s="6"/>
    </row>
    <row r="2561" ht="15">
      <c r="D2561" s="6"/>
    </row>
    <row r="2562" ht="15">
      <c r="D2562" s="6"/>
    </row>
    <row r="2563" ht="15">
      <c r="D2563" s="6"/>
    </row>
    <row r="2564" ht="15">
      <c r="D2564" s="6"/>
    </row>
    <row r="2565" ht="15">
      <c r="D2565" s="6"/>
    </row>
    <row r="2566" ht="15">
      <c r="D2566" s="6"/>
    </row>
    <row r="2567" ht="15">
      <c r="D2567" s="6"/>
    </row>
    <row r="2568" ht="15">
      <c r="D2568" s="6"/>
    </row>
    <row r="2569" ht="15">
      <c r="D2569" s="6"/>
    </row>
    <row r="2570" ht="15">
      <c r="D2570" s="6"/>
    </row>
    <row r="2571" ht="15">
      <c r="D2571" s="6"/>
    </row>
    <row r="2572" ht="15">
      <c r="D2572" s="6"/>
    </row>
    <row r="2573" ht="15">
      <c r="D2573" s="6"/>
    </row>
    <row r="2574" ht="15">
      <c r="D2574" s="6"/>
    </row>
    <row r="2575" ht="15">
      <c r="D2575" s="6"/>
    </row>
    <row r="2576" ht="15">
      <c r="D2576" s="6"/>
    </row>
    <row r="2577" ht="15">
      <c r="D2577" s="6"/>
    </row>
    <row r="2578" ht="15">
      <c r="D2578" s="6"/>
    </row>
    <row r="2579" ht="15">
      <c r="D2579" s="6"/>
    </row>
    <row r="2580" ht="15">
      <c r="D2580" s="6"/>
    </row>
    <row r="2581" ht="15">
      <c r="D2581" s="6"/>
    </row>
    <row r="2582" ht="15">
      <c r="D2582" s="6"/>
    </row>
    <row r="2583" ht="15">
      <c r="D2583" s="6"/>
    </row>
    <row r="2584" ht="15">
      <c r="D2584" s="6"/>
    </row>
    <row r="2585" ht="15">
      <c r="D2585" s="6"/>
    </row>
    <row r="2586" ht="15">
      <c r="D2586" s="6"/>
    </row>
    <row r="2587" ht="15">
      <c r="D2587" s="6"/>
    </row>
    <row r="2588" ht="15">
      <c r="D2588" s="6"/>
    </row>
    <row r="2589" ht="15">
      <c r="D2589" s="6"/>
    </row>
    <row r="2590" ht="15">
      <c r="D2590" s="6"/>
    </row>
    <row r="2591" ht="15">
      <c r="D2591" s="6"/>
    </row>
    <row r="2592" ht="15">
      <c r="D2592" s="6"/>
    </row>
    <row r="2593" ht="15">
      <c r="D2593" s="6"/>
    </row>
    <row r="2594" ht="15">
      <c r="D2594" s="6"/>
    </row>
    <row r="2595" ht="15">
      <c r="D2595" s="6"/>
    </row>
    <row r="2596" ht="15">
      <c r="D2596" s="6"/>
    </row>
    <row r="2597" ht="15">
      <c r="D2597" s="6"/>
    </row>
    <row r="2598" ht="15">
      <c r="D2598" s="6"/>
    </row>
    <row r="2599" ht="15">
      <c r="D2599" s="6"/>
    </row>
    <row r="2600" ht="15">
      <c r="D2600" s="6"/>
    </row>
    <row r="2601" ht="15">
      <c r="D2601" s="6"/>
    </row>
    <row r="2602" ht="15">
      <c r="D2602" s="6"/>
    </row>
    <row r="2603" ht="15">
      <c r="D2603" s="6"/>
    </row>
    <row r="2604" ht="15">
      <c r="D2604" s="6"/>
    </row>
    <row r="2605" ht="15">
      <c r="D2605" s="6"/>
    </row>
    <row r="2606" ht="15">
      <c r="D2606" s="6"/>
    </row>
    <row r="2607" ht="15">
      <c r="D2607" s="6"/>
    </row>
    <row r="2608" ht="15">
      <c r="D2608" s="6"/>
    </row>
    <row r="2609" ht="15">
      <c r="D2609" s="6"/>
    </row>
    <row r="2610" ht="15">
      <c r="D2610" s="6"/>
    </row>
    <row r="2611" ht="15">
      <c r="D2611" s="6"/>
    </row>
    <row r="2612" ht="15">
      <c r="D2612" s="6"/>
    </row>
    <row r="2613" ht="15">
      <c r="D2613" s="6"/>
    </row>
    <row r="2614" ht="15">
      <c r="D2614" s="6"/>
    </row>
    <row r="2615" ht="15">
      <c r="D2615" s="6"/>
    </row>
    <row r="2616" ht="15">
      <c r="D2616" s="6"/>
    </row>
    <row r="2617" ht="15">
      <c r="D2617" s="6"/>
    </row>
    <row r="2618" ht="15">
      <c r="D2618" s="6"/>
    </row>
    <row r="2619" ht="15">
      <c r="D2619" s="6"/>
    </row>
    <row r="2620" ht="15">
      <c r="D2620" s="6"/>
    </row>
    <row r="2621" ht="15">
      <c r="D2621" s="6"/>
    </row>
    <row r="2622" ht="15">
      <c r="D2622" s="6"/>
    </row>
    <row r="2623" ht="15">
      <c r="D2623" s="6"/>
    </row>
    <row r="2624" ht="15">
      <c r="D2624" s="6"/>
    </row>
    <row r="2625" ht="15">
      <c r="D2625" s="6"/>
    </row>
    <row r="2626" ht="15">
      <c r="D2626" s="6"/>
    </row>
    <row r="2627" ht="15">
      <c r="D2627" s="6"/>
    </row>
    <row r="2628" ht="15">
      <c r="D2628" s="6"/>
    </row>
    <row r="2629" ht="15">
      <c r="D2629" s="6"/>
    </row>
    <row r="2630" ht="15">
      <c r="D2630" s="6"/>
    </row>
    <row r="2631" ht="15">
      <c r="D2631" s="6"/>
    </row>
    <row r="2632" ht="15">
      <c r="D2632" s="6"/>
    </row>
    <row r="2633" ht="15">
      <c r="D2633" s="6"/>
    </row>
    <row r="2634" ht="15">
      <c r="D2634" s="6"/>
    </row>
    <row r="2635" ht="15">
      <c r="D2635" s="6"/>
    </row>
    <row r="2636" ht="15">
      <c r="D2636" s="6"/>
    </row>
    <row r="2637" ht="15">
      <c r="D2637" s="6"/>
    </row>
    <row r="2638" ht="15">
      <c r="D2638" s="6"/>
    </row>
    <row r="2639" ht="15">
      <c r="D2639" s="6"/>
    </row>
    <row r="2640" ht="15">
      <c r="D2640" s="6"/>
    </row>
    <row r="2641" ht="15">
      <c r="D2641" s="6"/>
    </row>
    <row r="2642" ht="15">
      <c r="D2642" s="6"/>
    </row>
    <row r="2643" ht="15">
      <c r="D2643" s="6"/>
    </row>
    <row r="2644" ht="15">
      <c r="D2644" s="6"/>
    </row>
    <row r="2645" ht="15">
      <c r="D2645" s="6"/>
    </row>
    <row r="2646" ht="15">
      <c r="D2646" s="6"/>
    </row>
    <row r="2647" ht="15">
      <c r="D2647" s="6"/>
    </row>
    <row r="2648" ht="15">
      <c r="D2648" s="6"/>
    </row>
    <row r="2649" ht="15">
      <c r="D2649" s="6"/>
    </row>
    <row r="2650" ht="15">
      <c r="D2650" s="6"/>
    </row>
    <row r="2651" ht="15">
      <c r="D2651" s="6"/>
    </row>
    <row r="2652" ht="15">
      <c r="D2652" s="6"/>
    </row>
    <row r="2653" ht="15">
      <c r="D2653" s="6"/>
    </row>
    <row r="2654" ht="15">
      <c r="D2654" s="6"/>
    </row>
    <row r="2655" ht="15">
      <c r="D2655" s="6"/>
    </row>
    <row r="2656" ht="15">
      <c r="D2656" s="6"/>
    </row>
    <row r="2657" ht="15">
      <c r="D2657" s="6"/>
    </row>
    <row r="2658" ht="15">
      <c r="D2658" s="6"/>
    </row>
    <row r="2659" ht="15">
      <c r="D2659" s="6"/>
    </row>
    <row r="2660" ht="15">
      <c r="D2660" s="6"/>
    </row>
    <row r="2661" ht="15">
      <c r="D2661" s="6"/>
    </row>
    <row r="2662" ht="15">
      <c r="D2662" s="6"/>
    </row>
    <row r="2663" ht="15">
      <c r="D2663" s="6"/>
    </row>
    <row r="2664" ht="15">
      <c r="D2664" s="6"/>
    </row>
    <row r="2665" ht="15">
      <c r="D2665" s="6"/>
    </row>
    <row r="2666" ht="15">
      <c r="D2666" s="6"/>
    </row>
    <row r="2667" ht="15">
      <c r="D2667" s="6"/>
    </row>
    <row r="2668" ht="15">
      <c r="D2668" s="6"/>
    </row>
    <row r="2669" ht="15">
      <c r="D2669" s="6"/>
    </row>
    <row r="2670" ht="15">
      <c r="D2670" s="6"/>
    </row>
    <row r="2671" ht="15">
      <c r="D2671" s="6"/>
    </row>
    <row r="2672" ht="15">
      <c r="D2672" s="6"/>
    </row>
    <row r="2673" ht="15">
      <c r="D2673" s="6"/>
    </row>
    <row r="2674" ht="15">
      <c r="D2674" s="6"/>
    </row>
    <row r="2675" ht="15">
      <c r="D2675" s="6"/>
    </row>
    <row r="2676" ht="15">
      <c r="D2676" s="6"/>
    </row>
    <row r="2677" ht="15">
      <c r="D2677" s="6"/>
    </row>
    <row r="2678" ht="15">
      <c r="D2678" s="6"/>
    </row>
    <row r="2679" ht="15">
      <c r="D2679" s="6"/>
    </row>
    <row r="2680" ht="15">
      <c r="D2680" s="6"/>
    </row>
    <row r="2681" ht="15">
      <c r="D2681" s="6"/>
    </row>
    <row r="2682" ht="15">
      <c r="D2682" s="6"/>
    </row>
    <row r="2683" ht="15">
      <c r="D2683" s="6"/>
    </row>
    <row r="2684" ht="15">
      <c r="D2684" s="6"/>
    </row>
    <row r="2685" ht="15">
      <c r="D2685" s="6"/>
    </row>
    <row r="2686" ht="15">
      <c r="D2686" s="6"/>
    </row>
    <row r="2687" ht="15">
      <c r="D2687" s="6"/>
    </row>
    <row r="2688" ht="15">
      <c r="D2688" s="6"/>
    </row>
    <row r="2689" ht="15">
      <c r="D2689" s="6"/>
    </row>
    <row r="2690" ht="15">
      <c r="D2690" s="6"/>
    </row>
    <row r="2691" ht="15">
      <c r="D2691" s="6"/>
    </row>
    <row r="2692" ht="15">
      <c r="D2692" s="6"/>
    </row>
    <row r="2693" ht="15">
      <c r="D2693" s="6"/>
    </row>
    <row r="2694" ht="15">
      <c r="D2694" s="6"/>
    </row>
    <row r="2695" ht="15">
      <c r="D2695" s="6"/>
    </row>
    <row r="2696" ht="15">
      <c r="D2696" s="6"/>
    </row>
    <row r="2697" ht="15">
      <c r="D2697" s="6"/>
    </row>
    <row r="2698" ht="15">
      <c r="D2698" s="6"/>
    </row>
    <row r="2699" ht="15">
      <c r="D2699" s="6"/>
    </row>
    <row r="2700" ht="15">
      <c r="D2700" s="6"/>
    </row>
    <row r="2701" ht="15">
      <c r="D2701" s="6"/>
    </row>
    <row r="2702" ht="15">
      <c r="D2702" s="6"/>
    </row>
    <row r="2703" ht="15">
      <c r="D2703" s="6"/>
    </row>
    <row r="2704" ht="15">
      <c r="D2704" s="6"/>
    </row>
    <row r="2705" ht="15">
      <c r="D2705" s="6"/>
    </row>
    <row r="2706" ht="15">
      <c r="D2706" s="6"/>
    </row>
    <row r="2707" ht="15">
      <c r="D2707" s="6"/>
    </row>
    <row r="2708" ht="15">
      <c r="D2708" s="6"/>
    </row>
    <row r="2709" ht="15">
      <c r="D2709" s="6"/>
    </row>
    <row r="2710" ht="15">
      <c r="D2710" s="6"/>
    </row>
    <row r="2711" ht="15">
      <c r="D2711" s="6"/>
    </row>
    <row r="2712" ht="15">
      <c r="D2712" s="6"/>
    </row>
    <row r="2713" ht="15">
      <c r="D2713" s="6"/>
    </row>
    <row r="2714" ht="15">
      <c r="D2714" s="6"/>
    </row>
    <row r="2715" ht="15">
      <c r="D2715" s="6"/>
    </row>
    <row r="2716" ht="15">
      <c r="D2716" s="6"/>
    </row>
    <row r="2717" ht="15">
      <c r="D2717" s="6"/>
    </row>
    <row r="2718" ht="15">
      <c r="D2718" s="6"/>
    </row>
    <row r="2719" ht="15">
      <c r="D2719" s="6"/>
    </row>
    <row r="2720" ht="15">
      <c r="D2720" s="6"/>
    </row>
    <row r="2721" ht="15">
      <c r="D2721" s="6"/>
    </row>
    <row r="2722" ht="15">
      <c r="D2722" s="6"/>
    </row>
    <row r="2723" ht="15">
      <c r="D2723" s="6"/>
    </row>
    <row r="2724" ht="15">
      <c r="D2724" s="6"/>
    </row>
    <row r="2725" ht="15">
      <c r="D2725" s="6"/>
    </row>
    <row r="2726" ht="15">
      <c r="D2726" s="6"/>
    </row>
    <row r="2727" ht="15">
      <c r="D2727" s="6"/>
    </row>
    <row r="2728" ht="15">
      <c r="D2728" s="6"/>
    </row>
    <row r="2729" ht="15">
      <c r="D2729" s="6"/>
    </row>
    <row r="2730" ht="15">
      <c r="D2730" s="6"/>
    </row>
    <row r="2731" ht="15">
      <c r="D2731" s="6"/>
    </row>
    <row r="2732" ht="15">
      <c r="D2732" s="6"/>
    </row>
    <row r="2733" ht="15">
      <c r="D2733" s="6"/>
    </row>
    <row r="2734" ht="15">
      <c r="D2734" s="6"/>
    </row>
    <row r="2735" ht="15">
      <c r="D2735" s="6"/>
    </row>
    <row r="2736" ht="15">
      <c r="D2736" s="6"/>
    </row>
    <row r="2737" ht="15">
      <c r="D2737" s="6"/>
    </row>
    <row r="2738" ht="15">
      <c r="D2738" s="6"/>
    </row>
    <row r="2739" ht="15">
      <c r="D2739" s="6"/>
    </row>
    <row r="2740" ht="15">
      <c r="D2740" s="6"/>
    </row>
    <row r="2741" ht="15">
      <c r="D2741" s="6"/>
    </row>
    <row r="2742" ht="15">
      <c r="D2742" s="6"/>
    </row>
    <row r="2743" ht="15">
      <c r="D2743" s="6"/>
    </row>
    <row r="2744" ht="15">
      <c r="D2744" s="6"/>
    </row>
    <row r="2745" ht="15">
      <c r="D2745" s="6"/>
    </row>
    <row r="2746" ht="15">
      <c r="D2746" s="6"/>
    </row>
    <row r="2747" ht="15">
      <c r="D2747" s="6"/>
    </row>
    <row r="2748" ht="15">
      <c r="D2748" s="6"/>
    </row>
    <row r="2749" ht="15">
      <c r="D2749" s="6"/>
    </row>
    <row r="2750" ht="15">
      <c r="D2750" s="6"/>
    </row>
    <row r="2751" ht="15">
      <c r="D2751" s="6"/>
    </row>
    <row r="2752" ht="15">
      <c r="D2752" s="6"/>
    </row>
    <row r="2753" ht="15">
      <c r="D2753" s="6"/>
    </row>
    <row r="2754" ht="15">
      <c r="D2754" s="6"/>
    </row>
    <row r="2755" ht="15">
      <c r="D2755" s="6"/>
    </row>
    <row r="2756" ht="15">
      <c r="D2756" s="6"/>
    </row>
    <row r="2757" ht="15">
      <c r="D2757" s="6"/>
    </row>
    <row r="2758" ht="15">
      <c r="D2758" s="6"/>
    </row>
    <row r="2759" ht="15">
      <c r="D2759" s="6"/>
    </row>
    <row r="2760" ht="15">
      <c r="D2760" s="6"/>
    </row>
    <row r="2761" ht="15">
      <c r="D2761" s="6"/>
    </row>
    <row r="2762" ht="15">
      <c r="D2762" s="6"/>
    </row>
    <row r="2763" ht="15">
      <c r="D2763" s="6"/>
    </row>
    <row r="2764" ht="15">
      <c r="D2764" s="6"/>
    </row>
    <row r="2765" ht="15">
      <c r="D2765" s="6"/>
    </row>
    <row r="2766" ht="15">
      <c r="D2766" s="6"/>
    </row>
    <row r="2767" ht="15">
      <c r="D2767" s="6"/>
    </row>
    <row r="2768" ht="15">
      <c r="D2768" s="6"/>
    </row>
    <row r="2769" ht="15">
      <c r="D2769" s="6"/>
    </row>
    <row r="2770" ht="15">
      <c r="D2770" s="6"/>
    </row>
    <row r="2771" ht="15">
      <c r="D2771" s="6"/>
    </row>
    <row r="2772" ht="15">
      <c r="D2772" s="6"/>
    </row>
    <row r="2773" ht="15">
      <c r="D2773" s="6"/>
    </row>
    <row r="2774" ht="15">
      <c r="D2774" s="6"/>
    </row>
    <row r="2775" ht="15">
      <c r="D2775" s="6"/>
    </row>
    <row r="2776" ht="15">
      <c r="D2776" s="6"/>
    </row>
    <row r="2777" ht="15">
      <c r="D2777" s="6"/>
    </row>
    <row r="2778" ht="15">
      <c r="D2778" s="6"/>
    </row>
    <row r="2779" ht="15">
      <c r="D2779" s="6"/>
    </row>
    <row r="2780" ht="15">
      <c r="D2780" s="6"/>
    </row>
    <row r="2781" ht="15">
      <c r="D2781" s="6"/>
    </row>
    <row r="2782" ht="15">
      <c r="D2782" s="6"/>
    </row>
    <row r="2783" ht="15">
      <c r="D2783" s="6"/>
    </row>
    <row r="2784" ht="15">
      <c r="D2784" s="6"/>
    </row>
    <row r="2785" ht="15">
      <c r="D2785" s="6"/>
    </row>
    <row r="2786" ht="15">
      <c r="D2786" s="6"/>
    </row>
    <row r="2787" ht="15">
      <c r="D2787" s="6"/>
    </row>
    <row r="2788" ht="15">
      <c r="D2788" s="6"/>
    </row>
    <row r="2789" ht="15">
      <c r="D2789" s="6"/>
    </row>
    <row r="2790" ht="15">
      <c r="D2790" s="6"/>
    </row>
    <row r="2791" ht="15">
      <c r="D2791" s="6"/>
    </row>
    <row r="2792" ht="15">
      <c r="D2792" s="6"/>
    </row>
    <row r="2793" ht="15">
      <c r="D2793" s="6"/>
    </row>
    <row r="2794" ht="15">
      <c r="D2794" s="6"/>
    </row>
    <row r="2795" ht="15">
      <c r="D2795" s="6"/>
    </row>
    <row r="2796" ht="15">
      <c r="D2796" s="6"/>
    </row>
    <row r="2797" ht="15">
      <c r="D2797" s="6"/>
    </row>
    <row r="2798" ht="15">
      <c r="D2798" s="6"/>
    </row>
    <row r="2799" ht="15">
      <c r="D2799" s="6"/>
    </row>
    <row r="2800" ht="15">
      <c r="D2800" s="6"/>
    </row>
    <row r="2801" ht="15">
      <c r="D2801" s="6"/>
    </row>
    <row r="2802" ht="15">
      <c r="D2802" s="6"/>
    </row>
    <row r="2803" ht="15">
      <c r="D2803" s="6"/>
    </row>
    <row r="2804" ht="15">
      <c r="D2804" s="6"/>
    </row>
    <row r="2805" ht="15">
      <c r="D2805" s="6"/>
    </row>
    <row r="2806" ht="15">
      <c r="D2806" s="6"/>
    </row>
    <row r="2807" ht="15">
      <c r="D2807" s="6"/>
    </row>
    <row r="2808" ht="15">
      <c r="D2808" s="6"/>
    </row>
    <row r="2809" ht="15">
      <c r="D2809" s="6"/>
    </row>
    <row r="2810" ht="15">
      <c r="D2810" s="6"/>
    </row>
    <row r="2811" ht="15">
      <c r="D2811" s="6"/>
    </row>
    <row r="2812" ht="15">
      <c r="D2812" s="6"/>
    </row>
    <row r="2813" ht="15">
      <c r="D2813" s="6"/>
    </row>
    <row r="2814" ht="15">
      <c r="D2814" s="6"/>
    </row>
    <row r="2815" ht="15">
      <c r="D2815" s="6"/>
    </row>
    <row r="2816" ht="15">
      <c r="D2816" s="6"/>
    </row>
    <row r="2817" ht="15">
      <c r="D2817" s="6"/>
    </row>
    <row r="2818" ht="15">
      <c r="D2818" s="6"/>
    </row>
    <row r="2819" ht="15">
      <c r="D2819" s="6"/>
    </row>
    <row r="2820" ht="15">
      <c r="D2820" s="6"/>
    </row>
    <row r="2821" ht="15">
      <c r="D2821" s="6"/>
    </row>
    <row r="2822" ht="15">
      <c r="D2822" s="6"/>
    </row>
    <row r="2823" ht="15">
      <c r="D2823" s="6"/>
    </row>
    <row r="2824" ht="15">
      <c r="D2824" s="6"/>
    </row>
    <row r="2825" ht="15">
      <c r="D2825" s="6"/>
    </row>
    <row r="2826" ht="15">
      <c r="D2826" s="6"/>
    </row>
    <row r="2827" ht="15">
      <c r="D2827" s="6"/>
    </row>
    <row r="2828" ht="15">
      <c r="D2828" s="6"/>
    </row>
    <row r="2829" ht="15">
      <c r="D2829" s="6"/>
    </row>
    <row r="2830" ht="15">
      <c r="D2830" s="6"/>
    </row>
    <row r="2831" ht="15">
      <c r="D2831" s="6"/>
    </row>
    <row r="2832" ht="15">
      <c r="D2832" s="6"/>
    </row>
    <row r="2833" ht="15">
      <c r="D2833" s="6"/>
    </row>
    <row r="2834" ht="15">
      <c r="D2834" s="6"/>
    </row>
    <row r="2835" ht="15">
      <c r="D2835" s="6"/>
    </row>
    <row r="2836" ht="15">
      <c r="D2836" s="6"/>
    </row>
    <row r="2837" ht="15">
      <c r="D2837" s="6"/>
    </row>
    <row r="2838" ht="15">
      <c r="D2838" s="6"/>
    </row>
    <row r="2839" ht="15">
      <c r="D2839" s="6"/>
    </row>
    <row r="2840" ht="15">
      <c r="D2840" s="6"/>
    </row>
    <row r="2841" ht="15">
      <c r="D2841" s="6"/>
    </row>
    <row r="2842" ht="15">
      <c r="D2842" s="6"/>
    </row>
    <row r="2843" ht="15">
      <c r="D2843" s="6"/>
    </row>
    <row r="2844" ht="15">
      <c r="D2844" s="6"/>
    </row>
    <row r="2845" ht="15">
      <c r="D2845" s="6"/>
    </row>
    <row r="2846" ht="15">
      <c r="D2846" s="6"/>
    </row>
    <row r="2847" ht="15">
      <c r="D2847" s="6"/>
    </row>
    <row r="2848" ht="15">
      <c r="D2848" s="6"/>
    </row>
    <row r="2849" ht="15">
      <c r="D2849" s="6"/>
    </row>
    <row r="2850" ht="15">
      <c r="D2850" s="6"/>
    </row>
    <row r="2851" ht="15">
      <c r="D2851" s="6"/>
    </row>
    <row r="2852" ht="15">
      <c r="D2852" s="6"/>
    </row>
    <row r="2853" ht="15">
      <c r="D2853" s="6"/>
    </row>
    <row r="2854" ht="15">
      <c r="D2854" s="6"/>
    </row>
    <row r="2855" ht="15">
      <c r="D2855" s="6"/>
    </row>
    <row r="2856" ht="15">
      <c r="D2856" s="6"/>
    </row>
    <row r="2857" ht="15">
      <c r="D2857" s="6"/>
    </row>
    <row r="2858" ht="15">
      <c r="D2858" s="6"/>
    </row>
    <row r="2859" ht="15">
      <c r="D2859" s="6"/>
    </row>
    <row r="2860" ht="15">
      <c r="D2860" s="6"/>
    </row>
    <row r="2861" ht="15">
      <c r="D2861" s="6"/>
    </row>
    <row r="2862" ht="15">
      <c r="D2862" s="6"/>
    </row>
    <row r="2863" ht="15">
      <c r="D2863" s="6"/>
    </row>
    <row r="2864" ht="15">
      <c r="D2864" s="6"/>
    </row>
    <row r="2865" ht="15">
      <c r="D2865" s="6"/>
    </row>
    <row r="2866" ht="15">
      <c r="D2866" s="6"/>
    </row>
    <row r="2867" ht="15">
      <c r="D2867" s="6"/>
    </row>
    <row r="2868" ht="15">
      <c r="D2868" s="6"/>
    </row>
    <row r="2869" ht="15">
      <c r="D2869" s="6"/>
    </row>
    <row r="2870" ht="15">
      <c r="D2870" s="6"/>
    </row>
    <row r="2871" ht="15">
      <c r="D2871" s="6"/>
    </row>
    <row r="2872" ht="15">
      <c r="D2872" s="6"/>
    </row>
    <row r="2873" ht="15">
      <c r="D2873" s="6"/>
    </row>
    <row r="2874" ht="15">
      <c r="D2874" s="6"/>
    </row>
    <row r="2875" ht="15">
      <c r="D2875" s="6"/>
    </row>
    <row r="2876" ht="15">
      <c r="D2876" s="6"/>
    </row>
    <row r="2877" ht="15">
      <c r="D2877" s="6"/>
    </row>
    <row r="2878" ht="15">
      <c r="D2878" s="6"/>
    </row>
    <row r="2879" ht="15">
      <c r="D2879" s="6"/>
    </row>
    <row r="2880" ht="15">
      <c r="D2880" s="6"/>
    </row>
    <row r="2881" ht="15">
      <c r="D2881" s="6"/>
    </row>
    <row r="2882" ht="15">
      <c r="D2882" s="6"/>
    </row>
    <row r="2883" ht="15">
      <c r="D2883" s="6"/>
    </row>
    <row r="2884" ht="15">
      <c r="D2884" s="6"/>
    </row>
    <row r="2885" ht="15">
      <c r="D2885" s="6"/>
    </row>
    <row r="2886" ht="15">
      <c r="D2886" s="6"/>
    </row>
    <row r="2887" ht="15">
      <c r="D2887" s="6"/>
    </row>
    <row r="2888" ht="15">
      <c r="D2888" s="6"/>
    </row>
    <row r="2889" ht="15">
      <c r="D2889" s="6"/>
    </row>
    <row r="2890" ht="15">
      <c r="D2890" s="6"/>
    </row>
    <row r="2891" ht="15">
      <c r="D2891" s="6"/>
    </row>
    <row r="2892" ht="15">
      <c r="D2892" s="6"/>
    </row>
    <row r="2893" ht="15">
      <c r="D2893" s="6"/>
    </row>
    <row r="2894" ht="15">
      <c r="D2894" s="6"/>
    </row>
    <row r="2895" ht="15">
      <c r="D2895" s="6"/>
    </row>
    <row r="2896" ht="15">
      <c r="D2896" s="6"/>
    </row>
    <row r="2897" ht="15">
      <c r="D2897" s="6"/>
    </row>
    <row r="2898" ht="15">
      <c r="D2898" s="6"/>
    </row>
    <row r="2899" ht="15">
      <c r="D2899" s="6"/>
    </row>
    <row r="2900" ht="15">
      <c r="D2900" s="6"/>
    </row>
    <row r="2901" ht="15">
      <c r="D2901" s="6"/>
    </row>
    <row r="2902" ht="15">
      <c r="D2902" s="6"/>
    </row>
    <row r="2903" ht="15">
      <c r="D2903" s="6"/>
    </row>
    <row r="2904" ht="15">
      <c r="D2904" s="6"/>
    </row>
    <row r="2905" ht="15">
      <c r="D2905" s="6"/>
    </row>
    <row r="2906" ht="15">
      <c r="D2906" s="6"/>
    </row>
    <row r="2907" ht="15">
      <c r="D2907" s="6"/>
    </row>
    <row r="2908" ht="15">
      <c r="D2908" s="6"/>
    </row>
    <row r="2909" ht="15">
      <c r="D2909" s="6"/>
    </row>
    <row r="2910" ht="15">
      <c r="D2910" s="6"/>
    </row>
    <row r="2911" ht="15">
      <c r="D2911" s="6"/>
    </row>
    <row r="2912" ht="15">
      <c r="D2912" s="6"/>
    </row>
    <row r="2913" ht="15">
      <c r="D2913" s="6"/>
    </row>
    <row r="2914" ht="15">
      <c r="D2914" s="6"/>
    </row>
    <row r="2915" ht="15">
      <c r="D2915" s="6"/>
    </row>
    <row r="2916" ht="15">
      <c r="D2916" s="6"/>
    </row>
    <row r="2917" ht="15">
      <c r="D2917" s="6"/>
    </row>
    <row r="2918" ht="15">
      <c r="D2918" s="6"/>
    </row>
    <row r="2919" ht="15">
      <c r="D2919" s="6"/>
    </row>
    <row r="2920" ht="15">
      <c r="D2920" s="6"/>
    </row>
    <row r="2921" ht="15">
      <c r="D2921" s="6"/>
    </row>
    <row r="2922" ht="15">
      <c r="D2922" s="6"/>
    </row>
    <row r="2923" ht="15">
      <c r="D2923" s="6"/>
    </row>
    <row r="2924" ht="15">
      <c r="D2924" s="6"/>
    </row>
    <row r="2925" ht="15">
      <c r="D2925" s="6"/>
    </row>
    <row r="2926" ht="15">
      <c r="D2926" s="6"/>
    </row>
    <row r="2927" ht="15">
      <c r="D2927" s="6"/>
    </row>
    <row r="2928" ht="15">
      <c r="D2928" s="6"/>
    </row>
    <row r="2929" ht="15">
      <c r="D2929" s="6"/>
    </row>
    <row r="2930" ht="15">
      <c r="D2930" s="6"/>
    </row>
    <row r="2931" ht="15">
      <c r="D2931" s="6"/>
    </row>
    <row r="2932" ht="15">
      <c r="D2932" s="6"/>
    </row>
    <row r="2933" ht="15">
      <c r="D2933" s="6"/>
    </row>
    <row r="2934" ht="15">
      <c r="D2934" s="6"/>
    </row>
    <row r="2935" ht="15">
      <c r="D2935" s="6"/>
    </row>
    <row r="2936" ht="15">
      <c r="D2936" s="6"/>
    </row>
    <row r="2937" ht="15">
      <c r="D2937" s="6"/>
    </row>
    <row r="2938" ht="15">
      <c r="D2938" s="6"/>
    </row>
    <row r="2939" ht="15">
      <c r="D2939" s="6"/>
    </row>
    <row r="2940" ht="15">
      <c r="D2940" s="6"/>
    </row>
    <row r="2941" ht="15">
      <c r="D2941" s="6"/>
    </row>
    <row r="2942" ht="15">
      <c r="D2942" s="6"/>
    </row>
    <row r="2943" ht="15">
      <c r="D2943" s="6"/>
    </row>
    <row r="2944" ht="15">
      <c r="D2944" s="6"/>
    </row>
    <row r="2945" ht="15">
      <c r="D2945" s="6"/>
    </row>
    <row r="2946" ht="15">
      <c r="D2946" s="6"/>
    </row>
    <row r="2947" ht="15">
      <c r="D2947" s="6"/>
    </row>
    <row r="2948" ht="15">
      <c r="D2948" s="6"/>
    </row>
    <row r="2949" ht="15">
      <c r="D2949" s="6"/>
    </row>
    <row r="2950" ht="15">
      <c r="D2950" s="6"/>
    </row>
    <row r="2951" ht="15">
      <c r="D2951" s="6"/>
    </row>
    <row r="2952" ht="15">
      <c r="D2952" s="6"/>
    </row>
    <row r="2953" ht="15">
      <c r="D2953" s="6"/>
    </row>
    <row r="2954" ht="15">
      <c r="D2954" s="6"/>
    </row>
    <row r="2955" ht="15">
      <c r="D2955" s="6"/>
    </row>
    <row r="2956" ht="15">
      <c r="D2956" s="6"/>
    </row>
    <row r="2957" ht="15">
      <c r="D2957" s="6"/>
    </row>
    <row r="2958" ht="15">
      <c r="D2958" s="6"/>
    </row>
    <row r="2959" ht="15">
      <c r="D2959" s="6"/>
    </row>
    <row r="2960" ht="15">
      <c r="D2960" s="6"/>
    </row>
    <row r="2961" ht="15">
      <c r="D2961" s="6"/>
    </row>
    <row r="2962" ht="15">
      <c r="D2962" s="6"/>
    </row>
    <row r="2963" ht="15">
      <c r="D2963" s="6"/>
    </row>
    <row r="2964" ht="15">
      <c r="D2964" s="6"/>
    </row>
    <row r="2965" ht="15">
      <c r="D2965" s="6"/>
    </row>
    <row r="2966" ht="15">
      <c r="D2966" s="6"/>
    </row>
    <row r="2967" ht="15">
      <c r="D2967" s="6"/>
    </row>
    <row r="2968" ht="15">
      <c r="D2968" s="6"/>
    </row>
    <row r="2969" ht="15">
      <c r="D2969" s="6"/>
    </row>
    <row r="2970" ht="15">
      <c r="D2970" s="6"/>
    </row>
    <row r="2971" ht="15">
      <c r="D2971" s="6"/>
    </row>
    <row r="2972" ht="15">
      <c r="D2972" s="6"/>
    </row>
    <row r="2973" ht="15">
      <c r="D2973" s="6"/>
    </row>
    <row r="2974" ht="15">
      <c r="D2974" s="6"/>
    </row>
    <row r="2975" ht="15">
      <c r="D2975" s="6"/>
    </row>
    <row r="2976" ht="15">
      <c r="D2976" s="6"/>
    </row>
    <row r="2977" ht="15">
      <c r="D2977" s="6"/>
    </row>
    <row r="2978" ht="15">
      <c r="D2978" s="6"/>
    </row>
    <row r="2979" ht="15">
      <c r="D2979" s="6"/>
    </row>
    <row r="2980" ht="15">
      <c r="D2980" s="6"/>
    </row>
    <row r="2981" ht="15">
      <c r="D2981" s="6"/>
    </row>
    <row r="2982" ht="15">
      <c r="D2982" s="6"/>
    </row>
    <row r="2983" ht="15">
      <c r="D2983" s="6"/>
    </row>
    <row r="2984" ht="15">
      <c r="D2984" s="6"/>
    </row>
    <row r="2985" ht="15">
      <c r="D2985" s="6"/>
    </row>
    <row r="2986" ht="15">
      <c r="D2986" s="6"/>
    </row>
    <row r="2987" ht="15">
      <c r="D2987" s="6"/>
    </row>
    <row r="2988" ht="15">
      <c r="D2988" s="6"/>
    </row>
    <row r="2989" ht="15">
      <c r="D2989" s="6"/>
    </row>
    <row r="2990" ht="15">
      <c r="D2990" s="6"/>
    </row>
    <row r="2991" ht="15">
      <c r="D2991" s="6"/>
    </row>
    <row r="2992" ht="15">
      <c r="D2992" s="6"/>
    </row>
    <row r="2993" ht="15">
      <c r="D2993" s="6"/>
    </row>
    <row r="2994" ht="15">
      <c r="D2994" s="6"/>
    </row>
    <row r="2995" ht="15">
      <c r="D2995" s="6"/>
    </row>
    <row r="2996" ht="15">
      <c r="D2996" s="6"/>
    </row>
    <row r="2997" ht="15">
      <c r="D2997" s="6"/>
    </row>
    <row r="2998" ht="15">
      <c r="D2998" s="6"/>
    </row>
    <row r="2999" ht="15">
      <c r="D2999" s="6"/>
    </row>
    <row r="3000" ht="15">
      <c r="D3000" s="6"/>
    </row>
    <row r="3001" ht="15">
      <c r="D3001" s="6"/>
    </row>
    <row r="3002" ht="15">
      <c r="D3002" s="6"/>
    </row>
    <row r="3003" ht="15">
      <c r="D3003" s="6"/>
    </row>
    <row r="3004" ht="15">
      <c r="D3004" s="6"/>
    </row>
    <row r="3005" ht="15">
      <c r="D3005" s="6"/>
    </row>
    <row r="3006" ht="15">
      <c r="D3006" s="6"/>
    </row>
    <row r="3007" ht="15">
      <c r="D3007" s="6"/>
    </row>
    <row r="3008" ht="15">
      <c r="D3008" s="6"/>
    </row>
    <row r="3009" ht="15">
      <c r="D3009" s="6"/>
    </row>
    <row r="3010" ht="15">
      <c r="D3010" s="6"/>
    </row>
    <row r="3011" ht="15">
      <c r="D3011" s="6"/>
    </row>
    <row r="3012" ht="15">
      <c r="D3012" s="6"/>
    </row>
    <row r="3013" ht="15">
      <c r="D3013" s="6"/>
    </row>
    <row r="3014" ht="15">
      <c r="D3014" s="6"/>
    </row>
    <row r="3015" ht="15">
      <c r="D3015" s="6"/>
    </row>
    <row r="3016" ht="15">
      <c r="D3016" s="6"/>
    </row>
    <row r="3017" ht="15">
      <c r="D3017" s="6"/>
    </row>
    <row r="3018" ht="15">
      <c r="D3018" s="6"/>
    </row>
    <row r="3019" ht="15">
      <c r="D3019" s="6"/>
    </row>
    <row r="3020" ht="15">
      <c r="D3020" s="6"/>
    </row>
    <row r="3021" ht="15">
      <c r="D3021" s="6"/>
    </row>
    <row r="3022" ht="15">
      <c r="D3022" s="6"/>
    </row>
    <row r="3023" ht="15">
      <c r="D3023" s="6"/>
    </row>
    <row r="3024" ht="15">
      <c r="D3024" s="6"/>
    </row>
    <row r="3025" ht="15">
      <c r="D3025" s="6"/>
    </row>
    <row r="3026" ht="15">
      <c r="D3026" s="6"/>
    </row>
    <row r="3027" ht="15">
      <c r="D3027" s="6"/>
    </row>
    <row r="3028" ht="15">
      <c r="D3028" s="6"/>
    </row>
    <row r="3029" ht="15">
      <c r="D3029" s="6"/>
    </row>
    <row r="3030" ht="15">
      <c r="D3030" s="6"/>
    </row>
    <row r="3031" ht="15">
      <c r="D3031" s="6"/>
    </row>
    <row r="3032" ht="15">
      <c r="D3032" s="6"/>
    </row>
    <row r="3033" ht="15">
      <c r="D3033" s="6"/>
    </row>
    <row r="3034" ht="15">
      <c r="D3034" s="6"/>
    </row>
    <row r="3035" ht="15">
      <c r="D3035" s="6"/>
    </row>
    <row r="3036" ht="15">
      <c r="D3036" s="6"/>
    </row>
    <row r="3037" ht="15">
      <c r="D3037" s="6"/>
    </row>
    <row r="3038" ht="15">
      <c r="D3038" s="6"/>
    </row>
    <row r="3039" ht="15">
      <c r="D3039" s="6"/>
    </row>
    <row r="3040" ht="15">
      <c r="D3040" s="6"/>
    </row>
    <row r="3041" ht="15">
      <c r="D3041" s="6"/>
    </row>
    <row r="3042" ht="15">
      <c r="D3042" s="6"/>
    </row>
    <row r="3043" ht="15">
      <c r="D3043" s="6"/>
    </row>
    <row r="3044" ht="15">
      <c r="D3044" s="6"/>
    </row>
    <row r="3045" ht="15">
      <c r="D3045" s="6"/>
    </row>
    <row r="3046" ht="15">
      <c r="D3046" s="6"/>
    </row>
    <row r="3047" ht="15">
      <c r="D3047" s="6"/>
    </row>
    <row r="3048" ht="15">
      <c r="D3048" s="6"/>
    </row>
    <row r="3049" ht="15">
      <c r="D3049" s="6"/>
    </row>
    <row r="3050" ht="15">
      <c r="D3050" s="6"/>
    </row>
    <row r="3051" ht="15">
      <c r="D3051" s="6"/>
    </row>
    <row r="3052" ht="15">
      <c r="D3052" s="6"/>
    </row>
    <row r="3053" ht="15">
      <c r="D3053" s="6"/>
    </row>
    <row r="3054" ht="15">
      <c r="D3054" s="6"/>
    </row>
    <row r="3055" ht="15">
      <c r="D3055" s="6"/>
    </row>
    <row r="3056" ht="15">
      <c r="D3056" s="6"/>
    </row>
    <row r="3057" ht="15">
      <c r="D3057" s="6"/>
    </row>
    <row r="3058" ht="15">
      <c r="D3058" s="6"/>
    </row>
    <row r="3059" ht="15">
      <c r="D3059" s="6"/>
    </row>
    <row r="3060" ht="15">
      <c r="D3060" s="6"/>
    </row>
    <row r="3061" ht="15">
      <c r="D3061" s="6"/>
    </row>
    <row r="3062" ht="15">
      <c r="D3062" s="6"/>
    </row>
    <row r="3063" ht="15">
      <c r="D3063" s="6"/>
    </row>
    <row r="3064" ht="15">
      <c r="D3064" s="6"/>
    </row>
    <row r="3065" ht="15">
      <c r="D3065" s="6"/>
    </row>
    <row r="3066" ht="15">
      <c r="D3066" s="6"/>
    </row>
    <row r="3067" ht="15">
      <c r="D3067" s="6"/>
    </row>
    <row r="3068" ht="15">
      <c r="D3068" s="6"/>
    </row>
    <row r="3069" ht="15">
      <c r="D3069" s="6"/>
    </row>
    <row r="3070" ht="15">
      <c r="D3070" s="6"/>
    </row>
    <row r="3071" ht="15">
      <c r="D3071" s="6"/>
    </row>
    <row r="3072" ht="15">
      <c r="D3072" s="6"/>
    </row>
    <row r="3073" ht="15">
      <c r="D3073" s="6"/>
    </row>
    <row r="3074" ht="15">
      <c r="D3074" s="6"/>
    </row>
    <row r="3075" ht="15">
      <c r="D3075" s="6"/>
    </row>
    <row r="3076" ht="15">
      <c r="D3076" s="6"/>
    </row>
    <row r="3077" ht="15">
      <c r="D3077" s="6"/>
    </row>
    <row r="3078" ht="15">
      <c r="D3078" s="6"/>
    </row>
    <row r="3079" ht="15">
      <c r="D3079" s="6"/>
    </row>
    <row r="3080" ht="15">
      <c r="D3080" s="6"/>
    </row>
    <row r="3081" ht="15">
      <c r="D3081" s="6"/>
    </row>
    <row r="3082" ht="15">
      <c r="D3082" s="6"/>
    </row>
    <row r="3083" ht="15">
      <c r="D3083" s="6"/>
    </row>
    <row r="3084" ht="15">
      <c r="D3084" s="6"/>
    </row>
    <row r="3085" ht="15">
      <c r="D3085" s="6"/>
    </row>
    <row r="3086" ht="15">
      <c r="D3086" s="6"/>
    </row>
    <row r="3087" ht="15">
      <c r="D3087" s="6"/>
    </row>
    <row r="3088" ht="15">
      <c r="D3088" s="6"/>
    </row>
    <row r="3089" ht="15">
      <c r="D3089" s="6"/>
    </row>
    <row r="3090" ht="15">
      <c r="D3090" s="6"/>
    </row>
    <row r="3091" ht="15">
      <c r="D3091" s="6"/>
    </row>
    <row r="3092" ht="15">
      <c r="D3092" s="6"/>
    </row>
    <row r="3093" ht="15">
      <c r="D3093" s="6"/>
    </row>
    <row r="3094" ht="15">
      <c r="D3094" s="6"/>
    </row>
    <row r="3095" ht="15">
      <c r="D3095" s="6"/>
    </row>
    <row r="3096" ht="15">
      <c r="D3096" s="6"/>
    </row>
    <row r="3097" ht="15">
      <c r="D3097" s="6"/>
    </row>
    <row r="3098" ht="15">
      <c r="D3098" s="6"/>
    </row>
    <row r="3099" ht="15">
      <c r="D3099" s="6"/>
    </row>
    <row r="3100" ht="15">
      <c r="D3100" s="6"/>
    </row>
    <row r="3101" ht="15">
      <c r="D3101" s="6"/>
    </row>
    <row r="3102" ht="15">
      <c r="D3102" s="6"/>
    </row>
    <row r="3103" ht="15">
      <c r="D3103" s="6"/>
    </row>
    <row r="3104" ht="15">
      <c r="D3104" s="6"/>
    </row>
    <row r="3105" ht="15">
      <c r="D3105" s="6"/>
    </row>
    <row r="3106" ht="15">
      <c r="D3106" s="6"/>
    </row>
    <row r="3107" ht="15">
      <c r="D3107" s="6"/>
    </row>
    <row r="3108" ht="15">
      <c r="D3108" s="6"/>
    </row>
    <row r="3109" ht="15">
      <c r="D3109" s="6"/>
    </row>
    <row r="3110" ht="15">
      <c r="D3110" s="6"/>
    </row>
    <row r="3111" ht="15">
      <c r="D3111" s="6"/>
    </row>
    <row r="3112" ht="15">
      <c r="D3112" s="6"/>
    </row>
    <row r="3113" ht="15">
      <c r="D3113" s="6"/>
    </row>
    <row r="3114" ht="15">
      <c r="D3114" s="6"/>
    </row>
    <row r="3115" ht="15">
      <c r="D3115" s="6"/>
    </row>
    <row r="3116" ht="15">
      <c r="D3116" s="6"/>
    </row>
    <row r="3117" ht="15">
      <c r="D3117" s="6"/>
    </row>
    <row r="3118" ht="15">
      <c r="D3118" s="6"/>
    </row>
    <row r="3119" ht="15">
      <c r="D3119" s="6"/>
    </row>
    <row r="3120" ht="15">
      <c r="D3120" s="6"/>
    </row>
    <row r="3121" ht="15">
      <c r="D3121" s="6"/>
    </row>
    <row r="3122" ht="15">
      <c r="D3122" s="6"/>
    </row>
    <row r="3123" ht="15">
      <c r="D3123" s="6"/>
    </row>
    <row r="3124" ht="15">
      <c r="D3124" s="6"/>
    </row>
    <row r="3125" ht="15">
      <c r="D3125" s="6"/>
    </row>
    <row r="3126" ht="15">
      <c r="D3126" s="6"/>
    </row>
    <row r="3127" ht="15">
      <c r="D3127" s="6"/>
    </row>
    <row r="3128" ht="15">
      <c r="D3128" s="6"/>
    </row>
    <row r="3129" ht="15">
      <c r="D3129" s="6"/>
    </row>
    <row r="3130" ht="15">
      <c r="D3130" s="6"/>
    </row>
    <row r="3131" ht="15">
      <c r="D3131" s="6"/>
    </row>
    <row r="3132" ht="15">
      <c r="D3132" s="6"/>
    </row>
    <row r="3133" ht="15">
      <c r="D3133" s="6"/>
    </row>
    <row r="3134" ht="15">
      <c r="D3134" s="6"/>
    </row>
    <row r="3135" ht="15">
      <c r="D3135" s="6"/>
    </row>
    <row r="3136" ht="15">
      <c r="D3136" s="6"/>
    </row>
    <row r="3137" ht="15">
      <c r="D3137" s="6"/>
    </row>
    <row r="3138" ht="15">
      <c r="D3138" s="6"/>
    </row>
    <row r="3139" ht="15">
      <c r="D3139" s="6"/>
    </row>
    <row r="3140" ht="15">
      <c r="D3140" s="6"/>
    </row>
    <row r="3141" ht="15">
      <c r="D3141" s="6"/>
    </row>
    <row r="3142" ht="15">
      <c r="D3142" s="6"/>
    </row>
    <row r="3143" ht="15">
      <c r="D3143" s="6"/>
    </row>
    <row r="3144" ht="15">
      <c r="D3144" s="6"/>
    </row>
    <row r="3145" ht="15">
      <c r="D3145" s="6"/>
    </row>
    <row r="3146" ht="15">
      <c r="D3146" s="6"/>
    </row>
    <row r="3147" ht="15">
      <c r="D3147" s="6"/>
    </row>
    <row r="3148" ht="15">
      <c r="D3148" s="6"/>
    </row>
    <row r="3149" ht="15">
      <c r="D3149" s="6"/>
    </row>
    <row r="3150" ht="15">
      <c r="D3150" s="6"/>
    </row>
    <row r="3151" ht="15">
      <c r="D3151" s="6"/>
    </row>
    <row r="3152" ht="15">
      <c r="D3152" s="6"/>
    </row>
    <row r="3153" ht="15">
      <c r="D3153" s="6"/>
    </row>
    <row r="3154" ht="15">
      <c r="D3154" s="6"/>
    </row>
    <row r="3155" ht="15">
      <c r="D3155" s="6"/>
    </row>
    <row r="3156" ht="15">
      <c r="D3156" s="6"/>
    </row>
    <row r="3157" ht="15">
      <c r="D3157" s="6"/>
    </row>
    <row r="3158" ht="15">
      <c r="D3158" s="6"/>
    </row>
    <row r="3159" ht="15">
      <c r="D3159" s="6"/>
    </row>
    <row r="3160" ht="15">
      <c r="D3160" s="6"/>
    </row>
    <row r="3161" ht="15">
      <c r="D3161" s="6"/>
    </row>
    <row r="3162" ht="15">
      <c r="D3162" s="6"/>
    </row>
    <row r="3163" ht="15">
      <c r="D3163" s="6"/>
    </row>
    <row r="3164" ht="15">
      <c r="D3164" s="6"/>
    </row>
    <row r="3165" ht="15">
      <c r="D3165" s="6"/>
    </row>
    <row r="3166" ht="15">
      <c r="D3166" s="6"/>
    </row>
    <row r="3167" ht="15">
      <c r="D3167" s="6"/>
    </row>
    <row r="3168" ht="15">
      <c r="D3168" s="6"/>
    </row>
    <row r="3169" ht="15">
      <c r="D3169" s="6"/>
    </row>
    <row r="3170" ht="15">
      <c r="D3170" s="6"/>
    </row>
    <row r="3171" ht="15">
      <c r="D3171" s="6"/>
    </row>
    <row r="3172" ht="15">
      <c r="D3172" s="6"/>
    </row>
    <row r="3173" ht="15">
      <c r="D3173" s="6"/>
    </row>
    <row r="3174" ht="15">
      <c r="D3174" s="6"/>
    </row>
    <row r="3175" ht="15">
      <c r="D3175" s="6"/>
    </row>
    <row r="3176" ht="15">
      <c r="D3176" s="6"/>
    </row>
    <row r="3177" ht="15">
      <c r="D3177" s="6"/>
    </row>
    <row r="3178" ht="15">
      <c r="D3178" s="6"/>
    </row>
    <row r="3179" ht="15">
      <c r="D3179" s="6"/>
    </row>
    <row r="3180" ht="15">
      <c r="D3180" s="6"/>
    </row>
    <row r="3181" ht="15">
      <c r="D3181" s="6"/>
    </row>
    <row r="3182" ht="15">
      <c r="D3182" s="6"/>
    </row>
    <row r="3183" ht="15">
      <c r="D3183" s="6"/>
    </row>
    <row r="3184" ht="15">
      <c r="D3184" s="6"/>
    </row>
    <row r="3185" ht="15">
      <c r="D3185" s="6"/>
    </row>
    <row r="3186" ht="15">
      <c r="D3186" s="6"/>
    </row>
    <row r="3187" ht="15">
      <c r="D3187" s="6"/>
    </row>
    <row r="3188" ht="15">
      <c r="D3188" s="6"/>
    </row>
    <row r="3189" ht="15">
      <c r="D3189" s="6"/>
    </row>
    <row r="3190" ht="15">
      <c r="D3190" s="6"/>
    </row>
    <row r="3191" ht="15">
      <c r="D3191" s="6"/>
    </row>
    <row r="3192" ht="15">
      <c r="D3192" s="6"/>
    </row>
    <row r="3193" ht="15">
      <c r="D3193" s="6"/>
    </row>
    <row r="3194" ht="15">
      <c r="D3194" s="6"/>
    </row>
    <row r="3195" ht="15">
      <c r="D3195" s="6"/>
    </row>
    <row r="3196" ht="15">
      <c r="D3196" s="6"/>
    </row>
    <row r="3197" ht="15">
      <c r="D3197" s="6"/>
    </row>
    <row r="3198" ht="15">
      <c r="D3198" s="6"/>
    </row>
    <row r="3199" ht="15">
      <c r="D3199" s="6"/>
    </row>
    <row r="3200" ht="15">
      <c r="D3200" s="6"/>
    </row>
    <row r="3201" ht="15">
      <c r="D3201" s="6"/>
    </row>
    <row r="3202" ht="15">
      <c r="D3202" s="6"/>
    </row>
    <row r="3203" ht="15">
      <c r="D3203" s="6"/>
    </row>
    <row r="3204" ht="15">
      <c r="D3204" s="6"/>
    </row>
    <row r="3205" ht="15">
      <c r="D3205" s="6"/>
    </row>
    <row r="3206" ht="15">
      <c r="D3206" s="6"/>
    </row>
    <row r="3207" ht="15">
      <c r="D3207" s="6"/>
    </row>
    <row r="3208" ht="15">
      <c r="D3208" s="6"/>
    </row>
    <row r="3209" ht="15">
      <c r="D3209" s="6"/>
    </row>
    <row r="3210" ht="15">
      <c r="D3210" s="6"/>
    </row>
    <row r="3211" ht="15">
      <c r="D3211" s="6"/>
    </row>
    <row r="3212" ht="15">
      <c r="D3212" s="6"/>
    </row>
    <row r="3213" ht="15">
      <c r="D3213" s="6"/>
    </row>
    <row r="3214" ht="15">
      <c r="D3214" s="6"/>
    </row>
    <row r="3215" ht="15">
      <c r="D3215" s="6"/>
    </row>
    <row r="3216" ht="15">
      <c r="D3216" s="6"/>
    </row>
    <row r="3217" ht="15">
      <c r="D3217" s="6"/>
    </row>
    <row r="3218" ht="15">
      <c r="D3218" s="6"/>
    </row>
    <row r="3219" ht="15">
      <c r="D3219" s="6"/>
    </row>
    <row r="3220" ht="15">
      <c r="D3220" s="6"/>
    </row>
    <row r="3221" ht="15">
      <c r="D3221" s="6"/>
    </row>
    <row r="3222" ht="15">
      <c r="D3222" s="6"/>
    </row>
    <row r="3223" ht="15">
      <c r="D3223" s="6"/>
    </row>
    <row r="3224" ht="15">
      <c r="D3224" s="6"/>
    </row>
    <row r="3225" ht="15">
      <c r="D3225" s="6"/>
    </row>
    <row r="3226" ht="15">
      <c r="D3226" s="6"/>
    </row>
    <row r="3227" ht="15">
      <c r="D3227" s="6"/>
    </row>
    <row r="3228" ht="15">
      <c r="D3228" s="6"/>
    </row>
    <row r="3229" ht="15">
      <c r="D3229" s="6"/>
    </row>
    <row r="3230" ht="15">
      <c r="D3230" s="6"/>
    </row>
    <row r="3231" ht="15">
      <c r="D3231" s="6"/>
    </row>
    <row r="3232" ht="15">
      <c r="D3232" s="6"/>
    </row>
    <row r="3233" ht="15">
      <c r="D3233" s="6"/>
    </row>
    <row r="3234" ht="15">
      <c r="D3234" s="6"/>
    </row>
    <row r="3235" ht="15">
      <c r="D3235" s="6"/>
    </row>
    <row r="3236" ht="15">
      <c r="D3236" s="6"/>
    </row>
    <row r="3237" ht="15">
      <c r="D3237" s="6"/>
    </row>
    <row r="3238" ht="15">
      <c r="D3238" s="6"/>
    </row>
    <row r="3239" ht="15">
      <c r="D3239" s="6"/>
    </row>
    <row r="3240" ht="15">
      <c r="D3240" s="6"/>
    </row>
    <row r="3241" ht="15">
      <c r="D3241" s="6"/>
    </row>
    <row r="3242" ht="15">
      <c r="D3242" s="6"/>
    </row>
    <row r="3243" ht="15">
      <c r="D3243" s="6"/>
    </row>
    <row r="3244" ht="15">
      <c r="D3244" s="6"/>
    </row>
    <row r="3245" ht="15">
      <c r="D3245" s="6"/>
    </row>
    <row r="3246" ht="15">
      <c r="D3246" s="6"/>
    </row>
    <row r="3247" ht="15">
      <c r="D3247" s="6"/>
    </row>
    <row r="3248" ht="15">
      <c r="D3248" s="6"/>
    </row>
    <row r="3249" ht="15">
      <c r="D3249" s="6"/>
    </row>
    <row r="3250" ht="15">
      <c r="D3250" s="6"/>
    </row>
    <row r="3251" ht="15">
      <c r="D3251" s="6"/>
    </row>
    <row r="3252" ht="15">
      <c r="D3252" s="6"/>
    </row>
    <row r="3253" ht="15">
      <c r="D3253" s="6"/>
    </row>
    <row r="3254" ht="15">
      <c r="D3254" s="6"/>
    </row>
    <row r="3255" ht="15">
      <c r="D3255" s="6"/>
    </row>
    <row r="3256" ht="15">
      <c r="D3256" s="6"/>
    </row>
    <row r="3257" ht="15">
      <c r="D3257" s="6"/>
    </row>
    <row r="3258" ht="15">
      <c r="D3258" s="6"/>
    </row>
    <row r="3259" ht="15">
      <c r="D3259" s="6"/>
    </row>
    <row r="3260" ht="15">
      <c r="D3260" s="6"/>
    </row>
    <row r="3261" ht="15">
      <c r="D3261" s="6"/>
    </row>
    <row r="3262" ht="15">
      <c r="D3262" s="6"/>
    </row>
    <row r="3263" ht="15">
      <c r="D3263" s="6"/>
    </row>
    <row r="3264" ht="15">
      <c r="D3264" s="6"/>
    </row>
    <row r="3265" ht="15">
      <c r="D3265" s="6"/>
    </row>
    <row r="3266" ht="15">
      <c r="D3266" s="6"/>
    </row>
    <row r="3267" ht="15">
      <c r="D3267" s="6"/>
    </row>
    <row r="3268" ht="15">
      <c r="D3268" s="6"/>
    </row>
    <row r="3269" ht="15">
      <c r="D3269" s="6"/>
    </row>
    <row r="3270" ht="15">
      <c r="D3270" s="6"/>
    </row>
    <row r="3271" ht="15">
      <c r="D3271" s="6"/>
    </row>
    <row r="3272" ht="15">
      <c r="D3272" s="6"/>
    </row>
    <row r="3273" ht="15">
      <c r="D3273" s="6"/>
    </row>
    <row r="3274" ht="15">
      <c r="D3274" s="6"/>
    </row>
    <row r="3275" ht="15">
      <c r="D3275" s="6"/>
    </row>
    <row r="3276" ht="15">
      <c r="D3276" s="6"/>
    </row>
    <row r="3277" ht="15">
      <c r="D3277" s="6"/>
    </row>
    <row r="3278" ht="15">
      <c r="D3278" s="6"/>
    </row>
    <row r="3279" ht="15">
      <c r="D3279" s="6"/>
    </row>
    <row r="3280" ht="15">
      <c r="D3280" s="6"/>
    </row>
    <row r="3281" ht="15">
      <c r="D3281" s="6"/>
    </row>
    <row r="3282" ht="15">
      <c r="D3282" s="6"/>
    </row>
    <row r="3283" ht="15">
      <c r="D3283" s="6"/>
    </row>
    <row r="3284" ht="15">
      <c r="D3284" s="6"/>
    </row>
    <row r="3285" ht="15">
      <c r="D3285" s="6"/>
    </row>
    <row r="3286" ht="15">
      <c r="D3286" s="6"/>
    </row>
    <row r="3287" ht="15">
      <c r="D3287" s="6"/>
    </row>
    <row r="3288" ht="15">
      <c r="D3288" s="6"/>
    </row>
    <row r="3289" ht="15">
      <c r="D3289" s="6"/>
    </row>
    <row r="3290" ht="15">
      <c r="D3290" s="6"/>
    </row>
    <row r="3291" ht="15">
      <c r="D3291" s="6"/>
    </row>
    <row r="3292" ht="15">
      <c r="D3292" s="6"/>
    </row>
    <row r="3293" ht="15">
      <c r="D3293" s="6"/>
    </row>
    <row r="3294" ht="15">
      <c r="D3294" s="6"/>
    </row>
    <row r="3295" ht="15">
      <c r="D3295" s="6"/>
    </row>
    <row r="3296" ht="15">
      <c r="D3296" s="6"/>
    </row>
    <row r="3297" ht="15">
      <c r="D3297" s="6"/>
    </row>
    <row r="3298" ht="15">
      <c r="D3298" s="6"/>
    </row>
    <row r="3299" ht="15">
      <c r="D3299" s="6"/>
    </row>
    <row r="3300" ht="15">
      <c r="D3300" s="6"/>
    </row>
    <row r="3301" ht="15">
      <c r="D3301" s="6"/>
    </row>
    <row r="3302" ht="15">
      <c r="D3302" s="6"/>
    </row>
    <row r="3303" ht="15">
      <c r="D3303" s="6"/>
    </row>
    <row r="3304" ht="15">
      <c r="D3304" s="6"/>
    </row>
    <row r="3305" ht="15">
      <c r="D3305" s="6"/>
    </row>
    <row r="3306" ht="15">
      <c r="D3306" s="6"/>
    </row>
    <row r="3307" ht="15">
      <c r="D3307" s="6"/>
    </row>
    <row r="3308" ht="15">
      <c r="D3308" s="6"/>
    </row>
    <row r="3309" ht="15">
      <c r="D3309" s="6"/>
    </row>
    <row r="3310" ht="15">
      <c r="D3310" s="6"/>
    </row>
    <row r="3311" ht="15">
      <c r="D3311" s="6"/>
    </row>
    <row r="3312" ht="15">
      <c r="D3312" s="6"/>
    </row>
    <row r="3313" ht="15">
      <c r="D3313" s="6"/>
    </row>
    <row r="3314" ht="15">
      <c r="D3314" s="6"/>
    </row>
    <row r="3315" ht="15">
      <c r="D3315" s="6"/>
    </row>
    <row r="3316" ht="15">
      <c r="D3316" s="6"/>
    </row>
    <row r="3317" ht="15">
      <c r="D3317" s="6"/>
    </row>
    <row r="3318" ht="15">
      <c r="D3318" s="6"/>
    </row>
    <row r="3319" ht="15">
      <c r="D3319" s="6"/>
    </row>
    <row r="3320" ht="15">
      <c r="D3320" s="6"/>
    </row>
    <row r="3321" ht="15">
      <c r="D3321" s="6"/>
    </row>
    <row r="3322" ht="15">
      <c r="D3322" s="6"/>
    </row>
    <row r="3323" ht="15">
      <c r="D3323" s="6"/>
    </row>
    <row r="3324" ht="15">
      <c r="D3324" s="6"/>
    </row>
    <row r="3325" ht="15">
      <c r="D3325" s="6"/>
    </row>
    <row r="3326" ht="15">
      <c r="D3326" s="6"/>
    </row>
    <row r="3327" ht="15">
      <c r="D3327" s="6"/>
    </row>
    <row r="3328" ht="15">
      <c r="D3328" s="6"/>
    </row>
    <row r="3329" ht="15">
      <c r="D3329" s="6"/>
    </row>
    <row r="3330" ht="15">
      <c r="D3330" s="6"/>
    </row>
    <row r="3331" ht="15">
      <c r="D3331" s="6"/>
    </row>
    <row r="3332" ht="15">
      <c r="D3332" s="6"/>
    </row>
    <row r="3333" ht="15">
      <c r="D3333" s="6"/>
    </row>
    <row r="3334" ht="15">
      <c r="D3334" s="6"/>
    </row>
    <row r="3335" ht="15">
      <c r="D3335" s="6"/>
    </row>
    <row r="3336" ht="15">
      <c r="D3336" s="6"/>
    </row>
    <row r="3337" ht="15">
      <c r="D3337" s="6"/>
    </row>
    <row r="3338" ht="15">
      <c r="D3338" s="6"/>
    </row>
    <row r="3339" ht="15">
      <c r="D3339" s="6"/>
    </row>
    <row r="3340" ht="15">
      <c r="D3340" s="6"/>
    </row>
    <row r="3341" ht="15">
      <c r="D3341" s="6"/>
    </row>
    <row r="3342" ht="15">
      <c r="D3342" s="6"/>
    </row>
    <row r="3343" ht="15">
      <c r="D3343" s="6"/>
    </row>
    <row r="3344" ht="15">
      <c r="D3344" s="6"/>
    </row>
    <row r="3345" ht="15">
      <c r="D3345" s="6"/>
    </row>
    <row r="3346" ht="15">
      <c r="D3346" s="6"/>
    </row>
    <row r="3347" ht="15">
      <c r="D3347" s="6"/>
    </row>
    <row r="3348" ht="15">
      <c r="D3348" s="6"/>
    </row>
    <row r="3349" ht="15">
      <c r="D3349" s="6"/>
    </row>
    <row r="3350" ht="15">
      <c r="D3350" s="6"/>
    </row>
    <row r="3351" ht="15">
      <c r="D3351" s="6"/>
    </row>
    <row r="3352" ht="15">
      <c r="D3352" s="6"/>
    </row>
    <row r="3353" ht="15">
      <c r="D3353" s="6"/>
    </row>
    <row r="3354" ht="15">
      <c r="D3354" s="6"/>
    </row>
    <row r="3355" ht="15">
      <c r="D3355" s="6"/>
    </row>
    <row r="3356" ht="15">
      <c r="D3356" s="6"/>
    </row>
    <row r="3357" ht="15">
      <c r="D3357" s="6"/>
    </row>
    <row r="3358" ht="15">
      <c r="D3358" s="6"/>
    </row>
    <row r="3359" ht="15">
      <c r="D3359" s="6"/>
    </row>
    <row r="3360" ht="15">
      <c r="D3360" s="6"/>
    </row>
    <row r="3361" ht="15">
      <c r="D3361" s="6"/>
    </row>
    <row r="3362" ht="15">
      <c r="D3362" s="6"/>
    </row>
    <row r="3363" ht="15">
      <c r="D3363" s="6"/>
    </row>
    <row r="3364" ht="15">
      <c r="D3364" s="6"/>
    </row>
    <row r="3365" ht="15">
      <c r="D3365" s="6"/>
    </row>
    <row r="3366" ht="15">
      <c r="D3366" s="6"/>
    </row>
    <row r="3367" ht="15">
      <c r="D3367" s="6"/>
    </row>
    <row r="3368" ht="15">
      <c r="D3368" s="6"/>
    </row>
    <row r="3369" ht="15">
      <c r="D3369" s="6"/>
    </row>
    <row r="3370" ht="15">
      <c r="D3370" s="6"/>
    </row>
    <row r="3371" ht="15">
      <c r="D3371" s="6"/>
    </row>
    <row r="3372" ht="15">
      <c r="D3372" s="6"/>
    </row>
    <row r="3373" ht="15">
      <c r="D3373" s="6"/>
    </row>
    <row r="3374" ht="15">
      <c r="D3374" s="6"/>
    </row>
    <row r="3375" ht="15">
      <c r="D3375" s="6"/>
    </row>
    <row r="3376" ht="15">
      <c r="D3376" s="6"/>
    </row>
    <row r="3377" ht="15">
      <c r="D3377" s="6"/>
    </row>
    <row r="3378" ht="15">
      <c r="D3378" s="6"/>
    </row>
    <row r="3379" ht="15">
      <c r="D3379" s="6"/>
    </row>
    <row r="3380" ht="15">
      <c r="D3380" s="6"/>
    </row>
    <row r="3381" ht="15">
      <c r="D3381" s="6"/>
    </row>
    <row r="3382" ht="15">
      <c r="D3382" s="6"/>
    </row>
    <row r="3383" ht="15">
      <c r="D3383" s="6"/>
    </row>
    <row r="3384" ht="15">
      <c r="D3384" s="6"/>
    </row>
    <row r="3385" ht="15">
      <c r="D3385" s="6"/>
    </row>
    <row r="3386" ht="15">
      <c r="D3386" s="6"/>
    </row>
    <row r="3387" ht="15">
      <c r="D3387" s="6"/>
    </row>
    <row r="3388" ht="15">
      <c r="D3388" s="6"/>
    </row>
    <row r="3389" ht="15">
      <c r="D3389" s="6"/>
    </row>
    <row r="3390" ht="15">
      <c r="D3390" s="6"/>
    </row>
    <row r="3391" ht="15">
      <c r="D3391" s="6"/>
    </row>
    <row r="3392" ht="15">
      <c r="D3392" s="6"/>
    </row>
    <row r="3393" ht="15">
      <c r="D3393" s="6"/>
    </row>
    <row r="3394" ht="15">
      <c r="D3394" s="6"/>
    </row>
    <row r="3395" ht="15">
      <c r="D3395" s="6"/>
    </row>
    <row r="3396" ht="15">
      <c r="D3396" s="6"/>
    </row>
    <row r="3397" ht="15">
      <c r="D3397" s="6"/>
    </row>
    <row r="3398" ht="15">
      <c r="D3398" s="6"/>
    </row>
    <row r="3399" ht="15">
      <c r="D3399" s="6"/>
    </row>
    <row r="3400" ht="15">
      <c r="D3400" s="6"/>
    </row>
    <row r="3401" ht="15">
      <c r="D3401" s="6"/>
    </row>
    <row r="3402" ht="15">
      <c r="D3402" s="6"/>
    </row>
    <row r="3403" ht="15">
      <c r="D3403" s="6"/>
    </row>
    <row r="3404" ht="15">
      <c r="D3404" s="6"/>
    </row>
    <row r="3405" ht="15">
      <c r="D3405" s="6"/>
    </row>
    <row r="3406" ht="15">
      <c r="D3406" s="6"/>
    </row>
    <row r="3407" ht="15">
      <c r="D3407" s="6"/>
    </row>
    <row r="3408" ht="15">
      <c r="D3408" s="6"/>
    </row>
    <row r="3409" ht="15">
      <c r="D3409" s="6"/>
    </row>
    <row r="3410" ht="15">
      <c r="D3410" s="6"/>
    </row>
    <row r="3411" ht="15">
      <c r="D3411" s="6"/>
    </row>
    <row r="3412" ht="15">
      <c r="D3412" s="6"/>
    </row>
    <row r="3413" ht="15">
      <c r="D3413" s="6"/>
    </row>
    <row r="3414" ht="15">
      <c r="D3414" s="6"/>
    </row>
    <row r="3415" ht="15">
      <c r="D3415" s="6"/>
    </row>
    <row r="3416" ht="15">
      <c r="D3416" s="6"/>
    </row>
    <row r="3417" ht="15">
      <c r="D3417" s="6"/>
    </row>
    <row r="3418" ht="15">
      <c r="D3418" s="6"/>
    </row>
    <row r="3419" ht="15">
      <c r="D3419" s="6"/>
    </row>
    <row r="3420" ht="15">
      <c r="D3420" s="6"/>
    </row>
    <row r="3421" ht="15">
      <c r="D3421" s="6"/>
    </row>
    <row r="3422" ht="15">
      <c r="D3422" s="6"/>
    </row>
    <row r="3423" ht="15">
      <c r="D3423" s="6"/>
    </row>
    <row r="3424" ht="15">
      <c r="D3424" s="6"/>
    </row>
    <row r="3425" ht="15">
      <c r="D3425" s="6"/>
    </row>
    <row r="3426" ht="15">
      <c r="D3426" s="6"/>
    </row>
    <row r="3427" ht="15">
      <c r="D3427" s="6"/>
    </row>
    <row r="3428" ht="15">
      <c r="D3428" s="6"/>
    </row>
    <row r="3429" ht="15">
      <c r="D3429" s="6"/>
    </row>
    <row r="3430" ht="15">
      <c r="D3430" s="6"/>
    </row>
    <row r="3431" ht="15">
      <c r="D3431" s="6"/>
    </row>
    <row r="3432" ht="15">
      <c r="D3432" s="6"/>
    </row>
    <row r="3433" ht="15">
      <c r="D3433" s="6"/>
    </row>
    <row r="3434" ht="15">
      <c r="D3434" s="6"/>
    </row>
    <row r="3435" ht="15">
      <c r="D3435" s="6"/>
    </row>
    <row r="3436" ht="15">
      <c r="D3436" s="6"/>
    </row>
    <row r="3437" ht="15">
      <c r="D3437" s="6"/>
    </row>
    <row r="3438" ht="15">
      <c r="D3438" s="6"/>
    </row>
    <row r="3439" ht="15">
      <c r="D3439" s="6"/>
    </row>
    <row r="3440" ht="15">
      <c r="D3440" s="6"/>
    </row>
    <row r="3441" ht="15">
      <c r="D3441" s="6"/>
    </row>
    <row r="3442" ht="15">
      <c r="D3442" s="6"/>
    </row>
    <row r="3443" ht="15">
      <c r="D3443" s="6"/>
    </row>
    <row r="3444" ht="15">
      <c r="D3444" s="6"/>
    </row>
    <row r="3445" ht="15">
      <c r="D3445" s="6"/>
    </row>
    <row r="3446" ht="15">
      <c r="D3446" s="6"/>
    </row>
    <row r="3447" ht="15">
      <c r="D3447" s="6"/>
    </row>
    <row r="3448" ht="15">
      <c r="D3448" s="6"/>
    </row>
    <row r="3449" ht="15">
      <c r="D3449" s="6"/>
    </row>
    <row r="3450" ht="15">
      <c r="D3450" s="6"/>
    </row>
    <row r="3451" ht="15">
      <c r="D3451" s="6"/>
    </row>
    <row r="3452" ht="15">
      <c r="D3452" s="6"/>
    </row>
    <row r="3453" ht="15">
      <c r="D3453" s="6"/>
    </row>
    <row r="3454" ht="15">
      <c r="D3454" s="6"/>
    </row>
    <row r="3455" ht="15">
      <c r="D3455" s="6"/>
    </row>
    <row r="3456" ht="15">
      <c r="D3456" s="6"/>
    </row>
    <row r="3457" ht="15">
      <c r="D3457" s="6"/>
    </row>
    <row r="3458" ht="15">
      <c r="D3458" s="6"/>
    </row>
    <row r="3459" ht="15">
      <c r="D3459" s="6"/>
    </row>
    <row r="3460" ht="15">
      <c r="D3460" s="6"/>
    </row>
    <row r="3461" ht="15">
      <c r="D3461" s="6"/>
    </row>
    <row r="3462" ht="15">
      <c r="D3462" s="6"/>
    </row>
    <row r="3463" ht="15">
      <c r="D3463" s="6"/>
    </row>
    <row r="3464" ht="15">
      <c r="D3464" s="6"/>
    </row>
    <row r="3465" ht="15">
      <c r="D3465" s="6"/>
    </row>
    <row r="3466" ht="15">
      <c r="D3466" s="6"/>
    </row>
    <row r="3467" ht="15">
      <c r="D3467" s="6"/>
    </row>
    <row r="3468" ht="15">
      <c r="D3468" s="6"/>
    </row>
    <row r="3469" ht="15">
      <c r="D3469" s="6"/>
    </row>
    <row r="3470" ht="15">
      <c r="D3470" s="6"/>
    </row>
    <row r="3471" ht="15">
      <c r="D3471" s="6"/>
    </row>
    <row r="3472" ht="15">
      <c r="D3472" s="6"/>
    </row>
    <row r="3473" ht="15">
      <c r="D3473" s="6"/>
    </row>
    <row r="3474" ht="15">
      <c r="D3474" s="6"/>
    </row>
    <row r="3475" ht="15">
      <c r="D3475" s="6"/>
    </row>
    <row r="3476" ht="15">
      <c r="D3476" s="6"/>
    </row>
    <row r="3477" ht="15">
      <c r="D3477" s="6"/>
    </row>
    <row r="3478" ht="15">
      <c r="D3478" s="6"/>
    </row>
    <row r="3479" ht="15">
      <c r="D3479" s="6"/>
    </row>
    <row r="3480" ht="15">
      <c r="D3480" s="6"/>
    </row>
    <row r="3481" ht="15">
      <c r="D3481" s="6"/>
    </row>
    <row r="3482" ht="15">
      <c r="D3482" s="6"/>
    </row>
    <row r="3483" ht="15">
      <c r="D3483" s="6"/>
    </row>
    <row r="3484" ht="15">
      <c r="D3484" s="6"/>
    </row>
    <row r="3485" ht="15">
      <c r="D3485" s="6"/>
    </row>
    <row r="3486" ht="15">
      <c r="D3486" s="6"/>
    </row>
    <row r="3487" ht="15">
      <c r="D3487" s="6"/>
    </row>
    <row r="3488" ht="15">
      <c r="D3488" s="6"/>
    </row>
    <row r="3489" ht="15">
      <c r="D3489" s="6"/>
    </row>
    <row r="3490" ht="15">
      <c r="D3490" s="6"/>
    </row>
    <row r="3491" ht="15">
      <c r="D3491" s="6"/>
    </row>
    <row r="3492" ht="15">
      <c r="D3492" s="6"/>
    </row>
    <row r="3493" ht="15">
      <c r="D3493" s="6"/>
    </row>
    <row r="3494" ht="15">
      <c r="D3494" s="6"/>
    </row>
    <row r="3495" ht="15">
      <c r="D3495" s="6"/>
    </row>
    <row r="3496" ht="15">
      <c r="D3496" s="6"/>
    </row>
    <row r="3497" ht="15">
      <c r="D3497" s="6"/>
    </row>
    <row r="3498" ht="15">
      <c r="D3498" s="6"/>
    </row>
    <row r="3499" ht="15">
      <c r="D3499" s="6"/>
    </row>
    <row r="3500" ht="15">
      <c r="D3500" s="6"/>
    </row>
    <row r="3501" ht="15">
      <c r="D3501" s="6"/>
    </row>
    <row r="3502" ht="15">
      <c r="D3502" s="6"/>
    </row>
    <row r="3503" ht="15">
      <c r="D3503" s="6"/>
    </row>
    <row r="3504" ht="15">
      <c r="D3504" s="6"/>
    </row>
    <row r="3505" ht="15">
      <c r="D3505" s="6"/>
    </row>
    <row r="3506" ht="15">
      <c r="D3506" s="6"/>
    </row>
    <row r="3507" ht="15">
      <c r="D3507" s="6"/>
    </row>
    <row r="3508" ht="15">
      <c r="D3508" s="6"/>
    </row>
    <row r="3509" ht="15">
      <c r="D3509" s="6"/>
    </row>
    <row r="3510" ht="15">
      <c r="D3510" s="6"/>
    </row>
    <row r="3511" ht="15">
      <c r="D3511" s="6"/>
    </row>
    <row r="3512" ht="15">
      <c r="D3512" s="6"/>
    </row>
    <row r="3513" ht="15">
      <c r="D3513" s="6"/>
    </row>
    <row r="3514" ht="15">
      <c r="D3514" s="6"/>
    </row>
    <row r="3515" ht="15">
      <c r="D3515" s="6"/>
    </row>
    <row r="3516" ht="15">
      <c r="D3516" s="6"/>
    </row>
    <row r="3517" ht="15">
      <c r="D3517" s="6"/>
    </row>
    <row r="3518" ht="15">
      <c r="D3518" s="6"/>
    </row>
    <row r="3519" ht="15">
      <c r="D3519" s="6"/>
    </row>
    <row r="3520" ht="15">
      <c r="D3520" s="6"/>
    </row>
    <row r="3521" ht="15">
      <c r="D3521" s="6"/>
    </row>
    <row r="3522" ht="15">
      <c r="D3522" s="6"/>
    </row>
    <row r="3523" ht="15">
      <c r="D3523" s="6"/>
    </row>
    <row r="3524" ht="15">
      <c r="D3524" s="6"/>
    </row>
    <row r="3525" ht="15">
      <c r="D3525" s="6"/>
    </row>
    <row r="3526" ht="15">
      <c r="D3526" s="6"/>
    </row>
    <row r="3527" ht="15">
      <c r="D3527" s="6"/>
    </row>
    <row r="3528" ht="15">
      <c r="D3528" s="6"/>
    </row>
    <row r="3529" ht="15">
      <c r="D3529" s="6"/>
    </row>
    <row r="3530" ht="15">
      <c r="D3530" s="6"/>
    </row>
    <row r="3531" ht="15">
      <c r="D3531" s="6"/>
    </row>
    <row r="3532" ht="15">
      <c r="D3532" s="6"/>
    </row>
    <row r="3533" ht="15">
      <c r="D3533" s="6"/>
    </row>
    <row r="3534" ht="15">
      <c r="D3534" s="6"/>
    </row>
    <row r="3535" ht="15">
      <c r="D3535" s="6"/>
    </row>
    <row r="3536" ht="15">
      <c r="D3536" s="6"/>
    </row>
    <row r="3537" ht="15">
      <c r="D3537" s="6"/>
    </row>
    <row r="3538" ht="15">
      <c r="D3538" s="6"/>
    </row>
    <row r="3539" ht="15">
      <c r="D3539" s="6"/>
    </row>
    <row r="3540" ht="15">
      <c r="D3540" s="6"/>
    </row>
    <row r="3541" ht="15">
      <c r="D3541" s="6"/>
    </row>
    <row r="3542" ht="15">
      <c r="D3542" s="6"/>
    </row>
    <row r="3543" ht="15">
      <c r="D3543" s="6"/>
    </row>
    <row r="3544" ht="15">
      <c r="D3544" s="6"/>
    </row>
    <row r="3545" ht="15">
      <c r="D3545" s="6"/>
    </row>
    <row r="3546" ht="15">
      <c r="D3546" s="6"/>
    </row>
    <row r="3547" ht="15">
      <c r="D3547" s="6"/>
    </row>
    <row r="3548" ht="15">
      <c r="D3548" s="6"/>
    </row>
    <row r="3549" ht="15">
      <c r="D3549" s="6"/>
    </row>
    <row r="3550" ht="15">
      <c r="D3550" s="6"/>
    </row>
    <row r="3551" ht="15">
      <c r="D3551" s="6"/>
    </row>
    <row r="3552" ht="15">
      <c r="D3552" s="6"/>
    </row>
    <row r="3553" ht="15">
      <c r="D3553" s="6"/>
    </row>
    <row r="3554" ht="15">
      <c r="D3554" s="6"/>
    </row>
    <row r="3555" ht="15">
      <c r="D3555" s="6"/>
    </row>
    <row r="3556" ht="15">
      <c r="D3556" s="6"/>
    </row>
    <row r="3557" ht="15">
      <c r="D3557" s="6"/>
    </row>
    <row r="3558" ht="15">
      <c r="D3558" s="6"/>
    </row>
    <row r="3559" ht="15">
      <c r="D3559" s="6"/>
    </row>
    <row r="3560" ht="15">
      <c r="D3560" s="6"/>
    </row>
    <row r="3561" ht="15">
      <c r="D3561" s="6"/>
    </row>
    <row r="3562" ht="15">
      <c r="D3562" s="6"/>
    </row>
    <row r="3563" ht="15">
      <c r="D3563" s="6"/>
    </row>
    <row r="3564" ht="15">
      <c r="D3564" s="6"/>
    </row>
    <row r="3565" ht="15">
      <c r="D3565" s="6"/>
    </row>
    <row r="3566" ht="15">
      <c r="D3566" s="6"/>
    </row>
    <row r="3567" ht="15">
      <c r="D3567" s="6"/>
    </row>
    <row r="3568" ht="15">
      <c r="D3568" s="6"/>
    </row>
    <row r="3569" ht="15">
      <c r="D3569" s="6"/>
    </row>
    <row r="3570" ht="15">
      <c r="D3570" s="6"/>
    </row>
    <row r="3571" ht="15">
      <c r="D3571" s="6"/>
    </row>
    <row r="3572" ht="15">
      <c r="D3572" s="6"/>
    </row>
    <row r="3573" ht="15">
      <c r="D3573" s="6"/>
    </row>
    <row r="3574" ht="15">
      <c r="D3574" s="6"/>
    </row>
    <row r="3575" ht="15">
      <c r="D3575" s="6"/>
    </row>
    <row r="3576" ht="15">
      <c r="D3576" s="6"/>
    </row>
    <row r="3577" ht="15">
      <c r="D3577" s="6"/>
    </row>
    <row r="3578" ht="15">
      <c r="D3578" s="6"/>
    </row>
    <row r="3579" ht="15">
      <c r="D3579" s="6"/>
    </row>
    <row r="3580" ht="15">
      <c r="D3580" s="6"/>
    </row>
    <row r="3581" ht="15">
      <c r="D3581" s="6"/>
    </row>
    <row r="3582" ht="15">
      <c r="D3582" s="6"/>
    </row>
    <row r="3583" ht="15">
      <c r="D3583" s="6"/>
    </row>
    <row r="3584" ht="15">
      <c r="D3584" s="6"/>
    </row>
    <row r="3585" ht="15">
      <c r="D3585" s="6"/>
    </row>
    <row r="3586" ht="15">
      <c r="D3586" s="6"/>
    </row>
    <row r="3587" ht="15">
      <c r="D3587" s="6"/>
    </row>
    <row r="3588" ht="15">
      <c r="D3588" s="6"/>
    </row>
    <row r="3589" ht="15">
      <c r="D3589" s="6"/>
    </row>
    <row r="3590" ht="15">
      <c r="D3590" s="6"/>
    </row>
    <row r="3591" ht="15">
      <c r="D3591" s="6"/>
    </row>
    <row r="3592" ht="15">
      <c r="D3592" s="6"/>
    </row>
    <row r="3593" ht="15">
      <c r="D3593" s="6"/>
    </row>
    <row r="3594" ht="15">
      <c r="D3594" s="6"/>
    </row>
    <row r="3595" ht="15">
      <c r="D3595" s="6"/>
    </row>
    <row r="3596" ht="15">
      <c r="D3596" s="6"/>
    </row>
    <row r="3597" ht="15">
      <c r="D3597" s="6"/>
    </row>
    <row r="3598" ht="15">
      <c r="D3598" s="6"/>
    </row>
    <row r="3599" ht="15">
      <c r="D3599" s="6"/>
    </row>
    <row r="3600" ht="15">
      <c r="D3600" s="6"/>
    </row>
    <row r="3601" ht="15">
      <c r="D3601" s="6"/>
    </row>
    <row r="3602" ht="15">
      <c r="D3602" s="6"/>
    </row>
    <row r="3603" ht="15">
      <c r="D3603" s="6"/>
    </row>
    <row r="3604" ht="15">
      <c r="D3604" s="6"/>
    </row>
    <row r="3605" ht="15">
      <c r="D3605" s="6"/>
    </row>
    <row r="3606" ht="15">
      <c r="D3606" s="6"/>
    </row>
    <row r="3607" ht="15">
      <c r="D3607" s="6"/>
    </row>
    <row r="3608" ht="15">
      <c r="D3608" s="6"/>
    </row>
    <row r="3609" ht="15">
      <c r="D3609" s="6"/>
    </row>
    <row r="3610" ht="15">
      <c r="D3610" s="6"/>
    </row>
    <row r="3611" ht="15">
      <c r="D3611" s="6"/>
    </row>
    <row r="3612" ht="15">
      <c r="D3612" s="6"/>
    </row>
    <row r="3613" ht="15">
      <c r="D3613" s="6"/>
    </row>
    <row r="3614" ht="15">
      <c r="D3614" s="6"/>
    </row>
    <row r="3615" ht="15">
      <c r="D3615" s="6"/>
    </row>
    <row r="3616" ht="15">
      <c r="D3616" s="6"/>
    </row>
    <row r="3617" ht="15">
      <c r="D3617" s="6"/>
    </row>
    <row r="3618" ht="15">
      <c r="D3618" s="6"/>
    </row>
    <row r="3619" ht="15">
      <c r="D3619" s="6"/>
    </row>
    <row r="3620" ht="15">
      <c r="D3620" s="6"/>
    </row>
    <row r="3621" ht="15">
      <c r="D3621" s="6"/>
    </row>
    <row r="3622" ht="15">
      <c r="D3622" s="6"/>
    </row>
    <row r="3623" ht="15">
      <c r="D3623" s="6"/>
    </row>
    <row r="3624" ht="15">
      <c r="D3624" s="6"/>
    </row>
    <row r="3625" ht="15">
      <c r="D3625" s="6"/>
    </row>
    <row r="3626" ht="15">
      <c r="D3626" s="6"/>
    </row>
    <row r="3627" ht="15">
      <c r="D3627" s="6"/>
    </row>
    <row r="3628" ht="15">
      <c r="D3628" s="6"/>
    </row>
    <row r="3629" ht="15">
      <c r="D3629" s="6"/>
    </row>
    <row r="3630" ht="15">
      <c r="D3630" s="6"/>
    </row>
    <row r="3631" ht="15">
      <c r="D3631" s="6"/>
    </row>
    <row r="3632" ht="15">
      <c r="D3632" s="6"/>
    </row>
    <row r="3633" ht="15">
      <c r="D3633" s="6"/>
    </row>
    <row r="3634" ht="15">
      <c r="D3634" s="6"/>
    </row>
    <row r="3635" ht="15">
      <c r="D3635" s="6"/>
    </row>
    <row r="3636" ht="15">
      <c r="D3636" s="6"/>
    </row>
    <row r="3637" ht="15">
      <c r="D3637" s="6"/>
    </row>
    <row r="3638" ht="15">
      <c r="D3638" s="6"/>
    </row>
    <row r="3639" ht="15">
      <c r="D3639" s="6"/>
    </row>
    <row r="3640" ht="15">
      <c r="D3640" s="6"/>
    </row>
    <row r="3641" ht="15">
      <c r="D3641" s="6"/>
    </row>
    <row r="3642" ht="15">
      <c r="D3642" s="6"/>
    </row>
    <row r="3643" ht="15">
      <c r="D3643" s="6"/>
    </row>
    <row r="3644" ht="15">
      <c r="D3644" s="6"/>
    </row>
    <row r="3645" ht="15">
      <c r="D3645" s="6"/>
    </row>
    <row r="3646" ht="15">
      <c r="D3646" s="6"/>
    </row>
    <row r="3647" ht="15">
      <c r="D3647" s="6"/>
    </row>
    <row r="3648" ht="15">
      <c r="D3648" s="6"/>
    </row>
    <row r="3649" ht="15">
      <c r="D3649" s="6"/>
    </row>
    <row r="3650" ht="15">
      <c r="D3650" s="6"/>
    </row>
    <row r="3651" ht="15">
      <c r="D3651" s="6"/>
    </row>
    <row r="3652" ht="15">
      <c r="D3652" s="6"/>
    </row>
    <row r="3653" ht="15">
      <c r="D3653" s="6"/>
    </row>
    <row r="3654" ht="15">
      <c r="D3654" s="6"/>
    </row>
    <row r="3655" ht="15">
      <c r="D3655" s="6"/>
    </row>
    <row r="3656" ht="15">
      <c r="D3656" s="6"/>
    </row>
    <row r="3657" ht="15">
      <c r="D3657" s="6"/>
    </row>
    <row r="3658" ht="15">
      <c r="D3658" s="6"/>
    </row>
    <row r="3659" ht="15">
      <c r="D3659" s="6"/>
    </row>
    <row r="3660" ht="15">
      <c r="D3660" s="6"/>
    </row>
    <row r="3661" ht="15">
      <c r="D3661" s="6"/>
    </row>
    <row r="3662" ht="15">
      <c r="D3662" s="6"/>
    </row>
    <row r="3663" ht="15">
      <c r="D3663" s="6"/>
    </row>
    <row r="3664" ht="15">
      <c r="D3664" s="6"/>
    </row>
    <row r="3665" ht="15">
      <c r="D3665" s="6"/>
    </row>
    <row r="3666" ht="15">
      <c r="D3666" s="6"/>
    </row>
    <row r="3667" ht="15">
      <c r="D3667" s="6"/>
    </row>
    <row r="3668" ht="15">
      <c r="D3668" s="6"/>
    </row>
    <row r="3669" ht="15">
      <c r="D3669" s="6"/>
    </row>
    <row r="3670" ht="15">
      <c r="D3670" s="6"/>
    </row>
    <row r="3671" ht="15">
      <c r="D3671" s="6"/>
    </row>
    <row r="3672" ht="15">
      <c r="D3672" s="6"/>
    </row>
    <row r="3673" ht="15">
      <c r="D3673" s="6"/>
    </row>
    <row r="3674" ht="15">
      <c r="D3674" s="6"/>
    </row>
    <row r="3675" ht="15">
      <c r="D3675" s="6"/>
    </row>
    <row r="3676" ht="15">
      <c r="D3676" s="6"/>
    </row>
    <row r="3677" ht="15">
      <c r="D3677" s="6"/>
    </row>
    <row r="3678" ht="15">
      <c r="D3678" s="6"/>
    </row>
    <row r="3679" ht="15">
      <c r="D3679" s="6"/>
    </row>
    <row r="3680" ht="15">
      <c r="D3680" s="6"/>
    </row>
    <row r="3681" ht="15">
      <c r="D3681" s="6"/>
    </row>
    <row r="3682" ht="15">
      <c r="D3682" s="6"/>
    </row>
    <row r="3683" ht="15">
      <c r="D3683" s="6"/>
    </row>
    <row r="3684" ht="15">
      <c r="D3684" s="6"/>
    </row>
    <row r="3685" ht="15">
      <c r="D3685" s="6"/>
    </row>
    <row r="3686" ht="15">
      <c r="D3686" s="6"/>
    </row>
    <row r="3687" ht="15">
      <c r="D3687" s="6"/>
    </row>
    <row r="3688" ht="15">
      <c r="D3688" s="6"/>
    </row>
    <row r="3689" ht="15">
      <c r="D3689" s="6"/>
    </row>
    <row r="3690" ht="15">
      <c r="D3690" s="6"/>
    </row>
    <row r="3691" ht="15">
      <c r="D3691" s="6"/>
    </row>
    <row r="3692" ht="15">
      <c r="D3692" s="6"/>
    </row>
    <row r="3693" ht="15">
      <c r="D3693" s="6"/>
    </row>
    <row r="3694" ht="15">
      <c r="D3694" s="6"/>
    </row>
    <row r="3695" ht="15">
      <c r="D3695" s="6"/>
    </row>
    <row r="3696" ht="15">
      <c r="D3696" s="6"/>
    </row>
    <row r="3697" ht="15">
      <c r="D3697" s="6"/>
    </row>
    <row r="3698" ht="15">
      <c r="D3698" s="6"/>
    </row>
    <row r="3699" ht="15">
      <c r="D3699" s="6"/>
    </row>
    <row r="3700" ht="15">
      <c r="D3700" s="6"/>
    </row>
    <row r="3701" ht="15">
      <c r="D3701" s="6"/>
    </row>
    <row r="3702" ht="15">
      <c r="D3702" s="6"/>
    </row>
    <row r="3703" ht="15">
      <c r="D3703" s="6"/>
    </row>
    <row r="3704" ht="15">
      <c r="D3704" s="6"/>
    </row>
    <row r="3705" ht="15">
      <c r="D3705" s="6"/>
    </row>
    <row r="3706" ht="15">
      <c r="D3706" s="6"/>
    </row>
    <row r="3707" ht="15">
      <c r="D3707" s="6"/>
    </row>
    <row r="3708" ht="15">
      <c r="D3708" s="6"/>
    </row>
    <row r="3709" ht="15">
      <c r="D3709" s="6"/>
    </row>
    <row r="3710" ht="15">
      <c r="D3710" s="6"/>
    </row>
    <row r="3711" ht="15">
      <c r="D3711" s="6"/>
    </row>
    <row r="3712" ht="15">
      <c r="D3712" s="6"/>
    </row>
    <row r="3713" ht="15">
      <c r="D3713" s="6"/>
    </row>
    <row r="3714" ht="15">
      <c r="D3714" s="6"/>
    </row>
    <row r="3715" ht="15">
      <c r="D3715" s="6"/>
    </row>
    <row r="3716" ht="15">
      <c r="D3716" s="6"/>
    </row>
    <row r="3717" ht="15">
      <c r="D3717" s="6"/>
    </row>
    <row r="3718" ht="15">
      <c r="D3718" s="6"/>
    </row>
    <row r="3719" ht="15">
      <c r="D3719" s="6"/>
    </row>
    <row r="3720" ht="15">
      <c r="D3720" s="6"/>
    </row>
    <row r="3721" ht="15">
      <c r="D3721" s="6"/>
    </row>
    <row r="3722" ht="15">
      <c r="D3722" s="6"/>
    </row>
    <row r="3723" ht="15">
      <c r="D3723" s="6"/>
    </row>
    <row r="3724" ht="15">
      <c r="D3724" s="6"/>
    </row>
    <row r="3725" ht="15">
      <c r="D3725" s="6"/>
    </row>
    <row r="3726" ht="15">
      <c r="D3726" s="6"/>
    </row>
    <row r="3727" ht="15">
      <c r="D3727" s="6"/>
    </row>
    <row r="3728" ht="15">
      <c r="D3728" s="6"/>
    </row>
    <row r="3729" ht="15">
      <c r="D3729" s="6"/>
    </row>
    <row r="3730" ht="15">
      <c r="D3730" s="6"/>
    </row>
    <row r="3731" ht="15">
      <c r="D3731" s="6"/>
    </row>
    <row r="3732" ht="15">
      <c r="D3732" s="6"/>
    </row>
    <row r="3733" ht="15">
      <c r="D3733" s="6"/>
    </row>
    <row r="3734" ht="15">
      <c r="D3734" s="6"/>
    </row>
    <row r="3735" ht="15">
      <c r="D3735" s="6"/>
    </row>
    <row r="3736" ht="15">
      <c r="D3736" s="6"/>
    </row>
    <row r="3737" ht="15">
      <c r="D3737" s="6"/>
    </row>
    <row r="3738" ht="15">
      <c r="D3738" s="6"/>
    </row>
    <row r="3739" ht="15">
      <c r="D3739" s="6"/>
    </row>
    <row r="3740" ht="15">
      <c r="D3740" s="6"/>
    </row>
    <row r="3741" ht="15">
      <c r="D3741" s="6"/>
    </row>
    <row r="3742" ht="15">
      <c r="D3742" s="6"/>
    </row>
    <row r="3743" ht="15">
      <c r="D3743" s="6"/>
    </row>
    <row r="3744" ht="15">
      <c r="D3744" s="6"/>
    </row>
    <row r="3745" ht="15">
      <c r="D3745" s="6"/>
    </row>
    <row r="3746" ht="15">
      <c r="D3746" s="6"/>
    </row>
    <row r="3747" ht="15">
      <c r="D3747" s="6"/>
    </row>
    <row r="3748" ht="15">
      <c r="D3748" s="6"/>
    </row>
    <row r="3749" ht="15">
      <c r="D3749" s="6"/>
    </row>
    <row r="3750" ht="15">
      <c r="D3750" s="6"/>
    </row>
    <row r="3751" ht="15">
      <c r="D3751" s="6"/>
    </row>
    <row r="3752" ht="15">
      <c r="D3752" s="6"/>
    </row>
    <row r="3753" ht="15">
      <c r="D3753" s="6"/>
    </row>
    <row r="3754" ht="15">
      <c r="D3754" s="6"/>
    </row>
    <row r="3755" ht="15">
      <c r="D3755" s="6"/>
    </row>
    <row r="3756" ht="15">
      <c r="D3756" s="6"/>
    </row>
    <row r="3757" ht="15">
      <c r="D3757" s="6"/>
    </row>
    <row r="3758" ht="15">
      <c r="D3758" s="6"/>
    </row>
    <row r="3759" ht="15">
      <c r="D3759" s="6"/>
    </row>
    <row r="3760" ht="15">
      <c r="D3760" s="6"/>
    </row>
    <row r="3761" ht="15">
      <c r="D3761" s="6"/>
    </row>
    <row r="3762" ht="15">
      <c r="D3762" s="6"/>
    </row>
    <row r="3763" ht="15">
      <c r="D3763" s="6"/>
    </row>
    <row r="3764" ht="15">
      <c r="D3764" s="6"/>
    </row>
    <row r="3765" ht="15">
      <c r="D3765" s="6"/>
    </row>
    <row r="3766" ht="15">
      <c r="D3766" s="6"/>
    </row>
    <row r="3767" ht="15">
      <c r="D3767" s="6"/>
    </row>
    <row r="3768" ht="15">
      <c r="D3768" s="6"/>
    </row>
    <row r="3769" ht="15">
      <c r="D3769" s="6"/>
    </row>
    <row r="3770" ht="15">
      <c r="D3770" s="6"/>
    </row>
    <row r="3771" ht="15">
      <c r="D3771" s="6"/>
    </row>
    <row r="3772" ht="15">
      <c r="D3772" s="6"/>
    </row>
    <row r="3773" ht="15">
      <c r="D3773" s="6"/>
    </row>
    <row r="3774" ht="15">
      <c r="D3774" s="6"/>
    </row>
    <row r="3775" ht="15">
      <c r="D3775" s="6"/>
    </row>
    <row r="3776" ht="15">
      <c r="D3776" s="6"/>
    </row>
    <row r="3777" ht="15">
      <c r="D3777" s="6"/>
    </row>
    <row r="3778" ht="15">
      <c r="D3778" s="6"/>
    </row>
    <row r="3779" ht="15">
      <c r="D3779" s="6"/>
    </row>
    <row r="3780" ht="15">
      <c r="D3780" s="6"/>
    </row>
    <row r="3781" ht="15">
      <c r="D3781" s="6"/>
    </row>
    <row r="3782" ht="15">
      <c r="D3782" s="6"/>
    </row>
    <row r="3783" ht="15">
      <c r="D3783" s="6"/>
    </row>
    <row r="3784" ht="15">
      <c r="D3784" s="6"/>
    </row>
    <row r="3785" ht="15">
      <c r="D3785" s="6"/>
    </row>
    <row r="3786" ht="15">
      <c r="D3786" s="6"/>
    </row>
    <row r="3787" ht="15">
      <c r="D3787" s="6"/>
    </row>
    <row r="3788" ht="15">
      <c r="D3788" s="6"/>
    </row>
    <row r="3789" ht="15">
      <c r="D3789" s="6"/>
    </row>
    <row r="3790" ht="15">
      <c r="D3790" s="6"/>
    </row>
    <row r="3791" ht="15">
      <c r="D3791" s="6"/>
    </row>
    <row r="3792" ht="15">
      <c r="D3792" s="6"/>
    </row>
    <row r="3793" ht="15">
      <c r="D3793" s="6"/>
    </row>
    <row r="3794" ht="15">
      <c r="D3794" s="6"/>
    </row>
    <row r="3795" ht="15">
      <c r="D3795" s="6"/>
    </row>
    <row r="3796" ht="15">
      <c r="D3796" s="6"/>
    </row>
    <row r="3797" ht="15">
      <c r="D3797" s="6"/>
    </row>
    <row r="3798" ht="15">
      <c r="D3798" s="6"/>
    </row>
    <row r="3799" ht="15">
      <c r="D3799" s="6"/>
    </row>
    <row r="3800" ht="15">
      <c r="D3800" s="6"/>
    </row>
    <row r="3801" ht="15">
      <c r="D3801" s="6"/>
    </row>
    <row r="3802" ht="15">
      <c r="D3802" s="6"/>
    </row>
    <row r="3803" ht="15">
      <c r="D3803" s="6"/>
    </row>
    <row r="3804" ht="15">
      <c r="D3804" s="6"/>
    </row>
    <row r="3805" ht="15">
      <c r="D3805" s="6"/>
    </row>
    <row r="3806" ht="15">
      <c r="D3806" s="6"/>
    </row>
    <row r="3807" ht="15">
      <c r="D3807" s="6"/>
    </row>
    <row r="3808" ht="15">
      <c r="D3808" s="6"/>
    </row>
    <row r="3809" ht="15">
      <c r="D3809" s="6"/>
    </row>
    <row r="3810" ht="15">
      <c r="D3810" s="6"/>
    </row>
    <row r="3811" ht="15">
      <c r="D3811" s="6"/>
    </row>
    <row r="3812" ht="15">
      <c r="D3812" s="6"/>
    </row>
    <row r="3813" ht="15">
      <c r="D3813" s="6"/>
    </row>
    <row r="3814" ht="15">
      <c r="D3814" s="6"/>
    </row>
    <row r="3815" ht="15">
      <c r="D3815" s="6"/>
    </row>
    <row r="3816" ht="15">
      <c r="D3816" s="6"/>
    </row>
    <row r="3817" ht="15">
      <c r="D3817" s="6"/>
    </row>
    <row r="3818" ht="15">
      <c r="D3818" s="6"/>
    </row>
    <row r="3819" ht="15">
      <c r="D3819" s="6"/>
    </row>
    <row r="3820" ht="15">
      <c r="D3820" s="6"/>
    </row>
    <row r="3821" ht="15">
      <c r="D3821" s="6"/>
    </row>
    <row r="3822" ht="15">
      <c r="D3822" s="6"/>
    </row>
    <row r="3823" ht="15">
      <c r="D3823" s="6"/>
    </row>
    <row r="3824" ht="15">
      <c r="D3824" s="6"/>
    </row>
    <row r="3825" ht="15">
      <c r="D3825" s="6"/>
    </row>
    <row r="3826" ht="15">
      <c r="D3826" s="6"/>
    </row>
    <row r="3827" ht="15">
      <c r="D3827" s="6"/>
    </row>
    <row r="3828" ht="15">
      <c r="D3828" s="6"/>
    </row>
    <row r="3829" ht="15">
      <c r="D3829" s="6"/>
    </row>
    <row r="3830" ht="15">
      <c r="D3830" s="6"/>
    </row>
    <row r="3831" ht="15">
      <c r="D3831" s="6"/>
    </row>
    <row r="3832" ht="15">
      <c r="D3832" s="6"/>
    </row>
    <row r="3833" ht="15">
      <c r="D3833" s="6"/>
    </row>
    <row r="3834" ht="15">
      <c r="D3834" s="6"/>
    </row>
    <row r="3835" ht="15">
      <c r="D3835" s="6"/>
    </row>
    <row r="3836" ht="15">
      <c r="D3836" s="6"/>
    </row>
    <row r="3837" ht="15">
      <c r="D3837" s="6"/>
    </row>
    <row r="3838" ht="15">
      <c r="D3838" s="6"/>
    </row>
    <row r="3839" ht="15">
      <c r="D3839" s="6"/>
    </row>
    <row r="3840" ht="15">
      <c r="D3840" s="6"/>
    </row>
    <row r="3841" ht="15">
      <c r="D3841" s="6"/>
    </row>
    <row r="3842" ht="15">
      <c r="D3842" s="6"/>
    </row>
    <row r="3843" ht="15">
      <c r="D3843" s="6"/>
    </row>
    <row r="3844" ht="15">
      <c r="D3844" s="6"/>
    </row>
    <row r="3845" ht="15">
      <c r="D3845" s="6"/>
    </row>
    <row r="3846" ht="15">
      <c r="D3846" s="6"/>
    </row>
    <row r="3847" ht="15">
      <c r="D3847" s="6"/>
    </row>
    <row r="3848" ht="15">
      <c r="D3848" s="6"/>
    </row>
    <row r="3849" ht="15">
      <c r="D3849" s="6"/>
    </row>
    <row r="3850" ht="15">
      <c r="D3850" s="6"/>
    </row>
    <row r="3851" ht="15">
      <c r="D3851" s="6"/>
    </row>
    <row r="3852" ht="15">
      <c r="D3852" s="6"/>
    </row>
    <row r="3853" ht="15">
      <c r="D3853" s="6"/>
    </row>
    <row r="3854" ht="15">
      <c r="D3854" s="6"/>
    </row>
    <row r="3855" ht="15">
      <c r="D3855" s="6"/>
    </row>
    <row r="3856" ht="15">
      <c r="D3856" s="6"/>
    </row>
    <row r="3857" ht="15">
      <c r="D3857" s="6"/>
    </row>
    <row r="3858" ht="15">
      <c r="D3858" s="6"/>
    </row>
    <row r="3859" ht="15">
      <c r="D3859" s="6"/>
    </row>
    <row r="3860" ht="15">
      <c r="D3860" s="6"/>
    </row>
    <row r="3861" ht="15">
      <c r="D3861" s="6"/>
    </row>
    <row r="3862" ht="15">
      <c r="D3862" s="6"/>
    </row>
    <row r="3863" ht="15">
      <c r="D3863" s="6"/>
    </row>
    <row r="3864" ht="15">
      <c r="D3864" s="6"/>
    </row>
    <row r="3865" ht="15">
      <c r="D3865" s="6"/>
    </row>
    <row r="3866" ht="15">
      <c r="D3866" s="6"/>
    </row>
    <row r="3867" ht="15">
      <c r="D3867" s="6"/>
    </row>
    <row r="3868" ht="15">
      <c r="D3868" s="6"/>
    </row>
    <row r="3869" ht="15">
      <c r="D3869" s="6"/>
    </row>
    <row r="3870" ht="15">
      <c r="D3870" s="6"/>
    </row>
    <row r="3871" ht="15">
      <c r="D3871" s="6"/>
    </row>
    <row r="3872" ht="15">
      <c r="D3872" s="6"/>
    </row>
    <row r="3873" ht="15">
      <c r="D3873" s="6"/>
    </row>
    <row r="3874" ht="15">
      <c r="D3874" s="6"/>
    </row>
    <row r="3875" ht="15">
      <c r="D3875" s="6"/>
    </row>
    <row r="3876" ht="15">
      <c r="D3876" s="6"/>
    </row>
    <row r="3877" ht="15">
      <c r="D3877" s="6"/>
    </row>
    <row r="3878" ht="15">
      <c r="D3878" s="6"/>
    </row>
    <row r="3879" ht="15">
      <c r="D3879" s="6"/>
    </row>
    <row r="3880" ht="15">
      <c r="D3880" s="6"/>
    </row>
    <row r="3881" ht="15">
      <c r="D3881" s="6"/>
    </row>
    <row r="3882" ht="15">
      <c r="D3882" s="6"/>
    </row>
    <row r="3883" ht="15">
      <c r="D3883" s="6"/>
    </row>
    <row r="3884" ht="15">
      <c r="D3884" s="6"/>
    </row>
    <row r="3885" ht="15">
      <c r="D3885" s="6"/>
    </row>
    <row r="3886" ht="15">
      <c r="D3886" s="6"/>
    </row>
    <row r="3887" ht="15">
      <c r="D3887" s="6"/>
    </row>
    <row r="3888" ht="15">
      <c r="D3888" s="6"/>
    </row>
    <row r="3889" ht="15">
      <c r="D3889" s="6"/>
    </row>
    <row r="3890" ht="15">
      <c r="D3890" s="6"/>
    </row>
    <row r="3891" ht="15">
      <c r="D3891" s="6"/>
    </row>
    <row r="3892" ht="15">
      <c r="D3892" s="6"/>
    </row>
    <row r="3893" ht="15">
      <c r="D3893" s="6"/>
    </row>
    <row r="3894" ht="15">
      <c r="D3894" s="6"/>
    </row>
    <row r="3895" ht="15">
      <c r="D3895" s="6"/>
    </row>
    <row r="3896" ht="15">
      <c r="D3896" s="6"/>
    </row>
    <row r="3897" ht="15">
      <c r="D3897" s="6"/>
    </row>
    <row r="3898" ht="15">
      <c r="D3898" s="6"/>
    </row>
    <row r="3899" ht="15">
      <c r="D3899" s="6"/>
    </row>
    <row r="3900" ht="15">
      <c r="D3900" s="6"/>
    </row>
    <row r="3901" ht="15">
      <c r="D3901" s="6"/>
    </row>
    <row r="3902" ht="15">
      <c r="D3902" s="6"/>
    </row>
    <row r="3903" ht="15">
      <c r="D3903" s="6"/>
    </row>
    <row r="3904" ht="15">
      <c r="D3904" s="6"/>
    </row>
    <row r="3905" ht="15">
      <c r="D3905" s="6"/>
    </row>
    <row r="3906" ht="15">
      <c r="D3906" s="6"/>
    </row>
    <row r="3907" ht="15">
      <c r="D3907" s="6"/>
    </row>
    <row r="3908" ht="15">
      <c r="D3908" s="6"/>
    </row>
    <row r="3909" ht="15">
      <c r="D3909" s="6"/>
    </row>
    <row r="3910" ht="15">
      <c r="D3910" s="6"/>
    </row>
    <row r="3911" ht="15">
      <c r="D3911" s="6"/>
    </row>
    <row r="3912" ht="15">
      <c r="D3912" s="6"/>
    </row>
    <row r="3913" ht="15">
      <c r="D3913" s="6"/>
    </row>
    <row r="3914" ht="15">
      <c r="D3914" s="6"/>
    </row>
    <row r="3915" ht="15">
      <c r="D3915" s="6"/>
    </row>
    <row r="3916" ht="15">
      <c r="D3916" s="6"/>
    </row>
    <row r="3917" ht="15">
      <c r="D3917" s="6"/>
    </row>
    <row r="3918" ht="15">
      <c r="D3918" s="6"/>
    </row>
    <row r="3919" ht="15">
      <c r="D3919" s="6"/>
    </row>
    <row r="3920" ht="15">
      <c r="D3920" s="6"/>
    </row>
    <row r="3921" ht="15">
      <c r="D3921" s="6"/>
    </row>
    <row r="3922" ht="15">
      <c r="D3922" s="6"/>
    </row>
    <row r="3923" ht="15">
      <c r="D3923" s="6"/>
    </row>
    <row r="3924" ht="15">
      <c r="D3924" s="6"/>
    </row>
    <row r="3925" ht="15">
      <c r="D3925" s="6"/>
    </row>
    <row r="3926" ht="15">
      <c r="D3926" s="6"/>
    </row>
    <row r="3927" ht="15">
      <c r="D3927" s="6"/>
    </row>
    <row r="3928" ht="15">
      <c r="D3928" s="6"/>
    </row>
    <row r="3929" ht="15">
      <c r="D3929" s="6"/>
    </row>
    <row r="3930" ht="15">
      <c r="D3930" s="6"/>
    </row>
    <row r="3931" ht="15">
      <c r="D3931" s="6"/>
    </row>
    <row r="3932" ht="15">
      <c r="D3932" s="6"/>
    </row>
    <row r="3933" ht="15">
      <c r="D3933" s="6"/>
    </row>
    <row r="3934" ht="15">
      <c r="D3934" s="6"/>
    </row>
    <row r="3935" ht="15">
      <c r="D3935" s="6"/>
    </row>
    <row r="3936" ht="15">
      <c r="D3936" s="6"/>
    </row>
    <row r="3937" ht="15">
      <c r="D3937" s="6"/>
    </row>
    <row r="3938" ht="15">
      <c r="D3938" s="6"/>
    </row>
    <row r="3939" ht="15">
      <c r="D3939" s="6"/>
    </row>
    <row r="3940" ht="15">
      <c r="D3940" s="6"/>
    </row>
    <row r="3941" ht="15">
      <c r="D3941" s="6"/>
    </row>
    <row r="3942" ht="15">
      <c r="D3942" s="6"/>
    </row>
    <row r="3943" ht="15">
      <c r="D3943" s="6"/>
    </row>
    <row r="3944" ht="15">
      <c r="D3944" s="6"/>
    </row>
    <row r="3945" ht="15">
      <c r="D3945" s="6"/>
    </row>
    <row r="3946" ht="15">
      <c r="D3946" s="6"/>
    </row>
    <row r="3947" ht="15">
      <c r="D3947" s="6"/>
    </row>
    <row r="3948" ht="15">
      <c r="D3948" s="6"/>
    </row>
    <row r="3949" ht="15">
      <c r="D3949" s="6"/>
    </row>
    <row r="3950" ht="15">
      <c r="D3950" s="6"/>
    </row>
    <row r="3951" ht="15">
      <c r="D3951" s="6"/>
    </row>
    <row r="3952" ht="15">
      <c r="D3952" s="6"/>
    </row>
    <row r="3953" ht="15">
      <c r="D3953" s="6"/>
    </row>
    <row r="3954" ht="15">
      <c r="D3954" s="6"/>
    </row>
    <row r="3955" ht="15">
      <c r="D3955" s="6"/>
    </row>
    <row r="3956" ht="15">
      <c r="D3956" s="6"/>
    </row>
    <row r="3957" ht="15">
      <c r="D3957" s="6"/>
    </row>
    <row r="3958" ht="15">
      <c r="D3958" s="6"/>
    </row>
    <row r="3959" ht="15">
      <c r="D3959" s="6"/>
    </row>
    <row r="3960" ht="15">
      <c r="D3960" s="6"/>
    </row>
    <row r="3961" ht="15">
      <c r="D3961" s="6"/>
    </row>
    <row r="3962" ht="15">
      <c r="D3962" s="6"/>
    </row>
    <row r="3963" ht="15">
      <c r="D3963" s="6"/>
    </row>
    <row r="3964" ht="15">
      <c r="D3964" s="6"/>
    </row>
    <row r="3965" ht="15">
      <c r="D3965" s="6"/>
    </row>
    <row r="3966" ht="15">
      <c r="D3966" s="6"/>
    </row>
    <row r="3967" ht="15">
      <c r="D3967" s="6"/>
    </row>
    <row r="3968" ht="15">
      <c r="D3968" s="6"/>
    </row>
    <row r="3969" ht="15">
      <c r="D3969" s="6"/>
    </row>
    <row r="3970" ht="15">
      <c r="D3970" s="6"/>
    </row>
    <row r="3971" ht="15">
      <c r="D3971" s="6"/>
    </row>
    <row r="3972" ht="15">
      <c r="D3972" s="6"/>
    </row>
    <row r="3973" ht="15">
      <c r="D3973" s="6"/>
    </row>
    <row r="3974" ht="15">
      <c r="D3974" s="6"/>
    </row>
    <row r="3975" ht="15">
      <c r="D3975" s="6"/>
    </row>
    <row r="3976" ht="15">
      <c r="D3976" s="6"/>
    </row>
    <row r="3977" ht="15">
      <c r="D3977" s="6"/>
    </row>
    <row r="3978" ht="15">
      <c r="D3978" s="6"/>
    </row>
    <row r="3979" ht="15">
      <c r="D3979" s="6"/>
    </row>
    <row r="3980" ht="15">
      <c r="D3980" s="6"/>
    </row>
    <row r="3981" ht="15">
      <c r="D3981" s="6"/>
    </row>
    <row r="3982" ht="15">
      <c r="D3982" s="6"/>
    </row>
    <row r="3983" ht="15">
      <c r="D3983" s="6"/>
    </row>
    <row r="3984" ht="15">
      <c r="D3984" s="6"/>
    </row>
    <row r="3985" ht="15">
      <c r="D3985" s="6"/>
    </row>
    <row r="3986" ht="15">
      <c r="D3986" s="6"/>
    </row>
    <row r="3987" ht="15">
      <c r="D3987" s="6"/>
    </row>
    <row r="3988" ht="15">
      <c r="D3988" s="6"/>
    </row>
    <row r="3989" ht="15">
      <c r="D3989" s="6"/>
    </row>
    <row r="3990" ht="15">
      <c r="D3990" s="6"/>
    </row>
    <row r="3991" ht="15">
      <c r="D3991" s="6"/>
    </row>
    <row r="3992" ht="15">
      <c r="D3992" s="6"/>
    </row>
    <row r="3993" ht="15">
      <c r="D3993" s="6"/>
    </row>
    <row r="3994" ht="15">
      <c r="D3994" s="6"/>
    </row>
    <row r="3995" ht="15">
      <c r="D3995" s="6"/>
    </row>
    <row r="3996" ht="15">
      <c r="D3996" s="6"/>
    </row>
    <row r="3997" ht="15">
      <c r="D3997" s="6"/>
    </row>
    <row r="3998" ht="15">
      <c r="D3998" s="6"/>
    </row>
    <row r="3999" ht="15">
      <c r="D3999" s="6"/>
    </row>
    <row r="4000" ht="15">
      <c r="D4000" s="6"/>
    </row>
    <row r="4001" ht="15">
      <c r="D4001" s="6"/>
    </row>
    <row r="4002" ht="15">
      <c r="D4002" s="6"/>
    </row>
    <row r="4003" ht="15">
      <c r="D4003" s="6"/>
    </row>
    <row r="4004" ht="15">
      <c r="D4004" s="6"/>
    </row>
    <row r="4005" ht="15">
      <c r="D4005" s="6"/>
    </row>
    <row r="4006" ht="15">
      <c r="D4006" s="6"/>
    </row>
    <row r="4007" ht="15">
      <c r="D4007" s="6"/>
    </row>
    <row r="4008" ht="15">
      <c r="D4008" s="6"/>
    </row>
    <row r="4009" ht="15">
      <c r="D4009" s="6"/>
    </row>
    <row r="4010" ht="15">
      <c r="D4010" s="6"/>
    </row>
    <row r="4011" ht="15">
      <c r="D4011" s="6"/>
    </row>
    <row r="4012" ht="15">
      <c r="D4012" s="6"/>
    </row>
    <row r="4013" ht="15">
      <c r="D4013" s="6"/>
    </row>
    <row r="4014" ht="15">
      <c r="D4014" s="6"/>
    </row>
    <row r="4015" ht="15">
      <c r="D4015" s="6"/>
    </row>
    <row r="4016" ht="15">
      <c r="D4016" s="6"/>
    </row>
    <row r="4017" ht="15">
      <c r="D4017" s="6"/>
    </row>
    <row r="4018" ht="15">
      <c r="D4018" s="6"/>
    </row>
    <row r="4019" ht="15">
      <c r="D4019" s="6"/>
    </row>
    <row r="4020" ht="15">
      <c r="D4020" s="6"/>
    </row>
    <row r="4021" ht="15">
      <c r="D4021" s="6"/>
    </row>
    <row r="4022" ht="15">
      <c r="D4022" s="6"/>
    </row>
    <row r="4023" ht="15">
      <c r="D4023" s="6"/>
    </row>
    <row r="4024" ht="15">
      <c r="D4024" s="6"/>
    </row>
    <row r="4025" ht="15">
      <c r="D4025" s="6"/>
    </row>
    <row r="4026" ht="15">
      <c r="D4026" s="6"/>
    </row>
    <row r="4027" ht="15">
      <c r="D4027" s="6"/>
    </row>
    <row r="4028" ht="15">
      <c r="D4028" s="6"/>
    </row>
    <row r="4029" ht="15">
      <c r="D4029" s="6"/>
    </row>
    <row r="4030" ht="15">
      <c r="D4030" s="6"/>
    </row>
    <row r="4031" ht="15">
      <c r="D4031" s="6"/>
    </row>
    <row r="4032" ht="15">
      <c r="D4032" s="6"/>
    </row>
    <row r="4033" ht="15">
      <c r="D4033" s="6"/>
    </row>
    <row r="4034" ht="15">
      <c r="D4034" s="6"/>
    </row>
    <row r="4035" ht="15">
      <c r="D4035" s="6"/>
    </row>
    <row r="4036" ht="15">
      <c r="D4036" s="6"/>
    </row>
    <row r="4037" ht="15">
      <c r="D4037" s="6"/>
    </row>
    <row r="4038" ht="15">
      <c r="D4038" s="6"/>
    </row>
    <row r="4039" ht="15">
      <c r="D4039" s="6"/>
    </row>
    <row r="4040" ht="15">
      <c r="D4040" s="6"/>
    </row>
    <row r="4041" ht="15">
      <c r="D4041" s="6"/>
    </row>
    <row r="4042" ht="15">
      <c r="D4042" s="6"/>
    </row>
    <row r="4043" ht="15">
      <c r="D4043" s="6"/>
    </row>
    <row r="4044" ht="15">
      <c r="D4044" s="6"/>
    </row>
    <row r="4045" ht="15">
      <c r="D4045" s="6"/>
    </row>
    <row r="4046" ht="15">
      <c r="D4046" s="6"/>
    </row>
    <row r="4047" ht="15">
      <c r="D4047" s="6"/>
    </row>
    <row r="4048" ht="15">
      <c r="D4048" s="6"/>
    </row>
    <row r="4049" ht="15">
      <c r="D4049" s="6"/>
    </row>
    <row r="4050" ht="15">
      <c r="D4050" s="6"/>
    </row>
    <row r="4051" ht="15">
      <c r="D4051" s="6"/>
    </row>
    <row r="4052" ht="15">
      <c r="D4052" s="6"/>
    </row>
    <row r="4053" ht="15">
      <c r="D4053" s="6"/>
    </row>
    <row r="4054" ht="15">
      <c r="D4054" s="6"/>
    </row>
    <row r="4055" ht="15">
      <c r="D4055" s="6"/>
    </row>
    <row r="4056" ht="15">
      <c r="D4056" s="6"/>
    </row>
    <row r="4057" ht="15">
      <c r="D4057" s="6"/>
    </row>
    <row r="4058" ht="15">
      <c r="D4058" s="6"/>
    </row>
    <row r="4059" ht="15">
      <c r="D4059" s="6"/>
    </row>
    <row r="4060" ht="15">
      <c r="D4060" s="6"/>
    </row>
    <row r="4061" ht="15">
      <c r="D4061" s="6"/>
    </row>
    <row r="4062" ht="15">
      <c r="D4062" s="6"/>
    </row>
    <row r="4063" ht="15">
      <c r="D4063" s="6"/>
    </row>
    <row r="4064" ht="15">
      <c r="D4064" s="6"/>
    </row>
    <row r="4065" ht="15">
      <c r="D4065" s="6"/>
    </row>
    <row r="4066" ht="15">
      <c r="D4066" s="6"/>
    </row>
    <row r="4067" ht="15">
      <c r="D4067" s="6"/>
    </row>
    <row r="4068" ht="15">
      <c r="D4068" s="6"/>
    </row>
    <row r="4069" ht="15">
      <c r="D4069" s="6"/>
    </row>
    <row r="4070" ht="15">
      <c r="D4070" s="6"/>
    </row>
    <row r="4071" ht="15">
      <c r="D4071" s="6"/>
    </row>
    <row r="4072" ht="15">
      <c r="D4072" s="6"/>
    </row>
    <row r="4073" ht="15">
      <c r="D4073" s="6"/>
    </row>
    <row r="4074" ht="15">
      <c r="D4074" s="6"/>
    </row>
    <row r="4075" ht="15">
      <c r="D4075" s="6"/>
    </row>
    <row r="4076" ht="15">
      <c r="D4076" s="6"/>
    </row>
    <row r="4077" ht="15">
      <c r="D4077" s="6"/>
    </row>
    <row r="4078" ht="15">
      <c r="D4078" s="6"/>
    </row>
    <row r="4079" ht="15">
      <c r="D4079" s="6"/>
    </row>
    <row r="4080" ht="15">
      <c r="D4080" s="6"/>
    </row>
    <row r="4081" ht="15">
      <c r="D4081" s="6"/>
    </row>
    <row r="4082" ht="15">
      <c r="D4082" s="6"/>
    </row>
    <row r="4083" ht="15">
      <c r="D4083" s="6"/>
    </row>
    <row r="4084" ht="15">
      <c r="D4084" s="6"/>
    </row>
    <row r="4085" ht="15">
      <c r="D4085" s="6"/>
    </row>
    <row r="4086" ht="15">
      <c r="D4086" s="6"/>
    </row>
    <row r="4087" ht="15">
      <c r="D4087" s="6"/>
    </row>
    <row r="4088" ht="15">
      <c r="D4088" s="6"/>
    </row>
    <row r="4089" ht="15">
      <c r="D4089" s="6"/>
    </row>
    <row r="4090" ht="15">
      <c r="D4090" s="6"/>
    </row>
    <row r="4091" ht="15">
      <c r="D4091" s="6"/>
    </row>
    <row r="4092" ht="15">
      <c r="D4092" s="6"/>
    </row>
    <row r="4093" ht="15">
      <c r="D4093" s="6"/>
    </row>
    <row r="4094" ht="15">
      <c r="D4094" s="6"/>
    </row>
    <row r="4095" ht="15">
      <c r="D4095" s="6"/>
    </row>
    <row r="4096" ht="15">
      <c r="D4096" s="6"/>
    </row>
    <row r="4097" ht="15">
      <c r="D4097" s="6"/>
    </row>
    <row r="4098" ht="15">
      <c r="D4098" s="6"/>
    </row>
    <row r="4099" ht="15">
      <c r="D4099" s="6"/>
    </row>
    <row r="4100" ht="15">
      <c r="D4100" s="6"/>
    </row>
    <row r="4101" ht="15">
      <c r="D4101" s="6"/>
    </row>
    <row r="4102" ht="15">
      <c r="D4102" s="6"/>
    </row>
    <row r="4103" ht="15">
      <c r="D4103" s="6"/>
    </row>
    <row r="4104" ht="15">
      <c r="D4104" s="6"/>
    </row>
    <row r="4105" ht="15">
      <c r="D4105" s="6"/>
    </row>
    <row r="4106" ht="15">
      <c r="D4106" s="6"/>
    </row>
    <row r="4107" ht="15">
      <c r="D4107" s="6"/>
    </row>
    <row r="4108" ht="15">
      <c r="D4108" s="6"/>
    </row>
    <row r="4109" ht="15">
      <c r="D4109" s="6"/>
    </row>
    <row r="4110" ht="15">
      <c r="D4110" s="6"/>
    </row>
    <row r="4111" ht="15">
      <c r="D4111" s="6"/>
    </row>
    <row r="4112" ht="15">
      <c r="D4112" s="6"/>
    </row>
    <row r="4113" ht="15">
      <c r="D4113" s="6"/>
    </row>
    <row r="4114" ht="15">
      <c r="D4114" s="6"/>
    </row>
    <row r="4115" ht="15">
      <c r="D4115" s="6"/>
    </row>
    <row r="4116" ht="15">
      <c r="D4116" s="6"/>
    </row>
    <row r="4117" ht="15">
      <c r="D4117" s="6"/>
    </row>
    <row r="4118" ht="15">
      <c r="D4118" s="6"/>
    </row>
    <row r="4119" ht="15">
      <c r="D4119" s="6"/>
    </row>
    <row r="4120" ht="15">
      <c r="D4120" s="6"/>
    </row>
    <row r="4121" ht="15">
      <c r="D4121" s="6"/>
    </row>
    <row r="4122" ht="15">
      <c r="D4122" s="6"/>
    </row>
    <row r="4123" ht="15">
      <c r="D4123" s="6"/>
    </row>
    <row r="4124" ht="15">
      <c r="D4124" s="6"/>
    </row>
    <row r="4125" ht="15">
      <c r="D4125" s="6"/>
    </row>
    <row r="4126" ht="15">
      <c r="D4126" s="6"/>
    </row>
    <row r="4127" ht="15">
      <c r="D4127" s="6"/>
    </row>
    <row r="4128" ht="15">
      <c r="D4128" s="6"/>
    </row>
    <row r="4129" ht="15">
      <c r="D4129" s="6"/>
    </row>
    <row r="4130" ht="15">
      <c r="D4130" s="6"/>
    </row>
    <row r="4131" ht="15">
      <c r="D4131" s="6"/>
    </row>
    <row r="4132" ht="15">
      <c r="D4132" s="6"/>
    </row>
    <row r="4133" ht="15">
      <c r="D4133" s="6"/>
    </row>
    <row r="4134" ht="15">
      <c r="D4134" s="6"/>
    </row>
    <row r="4135" ht="15">
      <c r="D4135" s="6"/>
    </row>
    <row r="4136" ht="15">
      <c r="D4136" s="6"/>
    </row>
    <row r="4137" ht="15">
      <c r="D4137" s="6"/>
    </row>
    <row r="4138" ht="15">
      <c r="D4138" s="6"/>
    </row>
    <row r="4139" ht="15">
      <c r="D4139" s="6"/>
    </row>
    <row r="4140" ht="15">
      <c r="D4140" s="6"/>
    </row>
    <row r="4141" ht="15">
      <c r="D4141" s="6"/>
    </row>
    <row r="4142" ht="15">
      <c r="D4142" s="6"/>
    </row>
    <row r="4143" ht="15">
      <c r="D4143" s="6"/>
    </row>
    <row r="4144" ht="15">
      <c r="D4144" s="6"/>
    </row>
    <row r="4145" ht="15">
      <c r="D4145" s="6"/>
    </row>
    <row r="4146" ht="15">
      <c r="D4146" s="6"/>
    </row>
    <row r="4147" ht="15">
      <c r="D4147" s="6"/>
    </row>
    <row r="4148" ht="15">
      <c r="D4148" s="6"/>
    </row>
    <row r="4149" ht="15">
      <c r="D4149" s="6"/>
    </row>
    <row r="4150" ht="15">
      <c r="D4150" s="6"/>
    </row>
    <row r="4151" ht="15">
      <c r="D4151" s="6"/>
    </row>
    <row r="4152" ht="15">
      <c r="D4152" s="6"/>
    </row>
    <row r="4153" ht="15">
      <c r="D4153" s="6"/>
    </row>
    <row r="4154" ht="15">
      <c r="D4154" s="6"/>
    </row>
    <row r="4155" ht="15">
      <c r="D4155" s="6"/>
    </row>
    <row r="4156" ht="15">
      <c r="D4156" s="6"/>
    </row>
    <row r="4157" ht="15">
      <c r="D4157" s="6"/>
    </row>
    <row r="4158" ht="15">
      <c r="D4158" s="6"/>
    </row>
    <row r="4159" ht="15">
      <c r="D4159" s="6"/>
    </row>
    <row r="4160" ht="15">
      <c r="D4160" s="6"/>
    </row>
    <row r="4161" ht="15">
      <c r="D4161" s="6"/>
    </row>
    <row r="4162" ht="15">
      <c r="D4162" s="6"/>
    </row>
    <row r="4163" ht="15">
      <c r="D4163" s="6"/>
    </row>
    <row r="4164" ht="15">
      <c r="D4164" s="6"/>
    </row>
    <row r="4165" ht="15">
      <c r="D4165" s="6"/>
    </row>
    <row r="4166" ht="15">
      <c r="D4166" s="6"/>
    </row>
    <row r="4167" ht="15">
      <c r="D4167" s="6"/>
    </row>
    <row r="4168" ht="15">
      <c r="D4168" s="6"/>
    </row>
    <row r="4169" ht="15">
      <c r="D4169" s="6"/>
    </row>
    <row r="4170" ht="15">
      <c r="D4170" s="6"/>
    </row>
    <row r="4171" ht="15">
      <c r="D4171" s="6"/>
    </row>
    <row r="4172" ht="15">
      <c r="D4172" s="6"/>
    </row>
    <row r="4173" ht="15">
      <c r="D4173" s="6"/>
    </row>
    <row r="4174" ht="15">
      <c r="D4174" s="6"/>
    </row>
    <row r="4175" ht="15">
      <c r="D4175" s="6"/>
    </row>
    <row r="4176" ht="15">
      <c r="D4176" s="6"/>
    </row>
    <row r="4177" ht="15">
      <c r="D4177" s="6"/>
    </row>
    <row r="4178" ht="15">
      <c r="D4178" s="6"/>
    </row>
    <row r="4179" ht="15">
      <c r="D4179" s="6"/>
    </row>
    <row r="4180" ht="15">
      <c r="D4180" s="6"/>
    </row>
    <row r="4181" ht="15">
      <c r="D4181" s="6"/>
    </row>
    <row r="4182" ht="15">
      <c r="D4182" s="6"/>
    </row>
    <row r="4183" ht="15">
      <c r="D4183" s="6"/>
    </row>
    <row r="4184" ht="15">
      <c r="D4184" s="6"/>
    </row>
    <row r="4185" ht="15">
      <c r="D4185" s="6"/>
    </row>
    <row r="4186" ht="15">
      <c r="D4186" s="6"/>
    </row>
    <row r="4187" ht="15">
      <c r="D4187" s="6"/>
    </row>
    <row r="4188" ht="15">
      <c r="D4188" s="6"/>
    </row>
    <row r="4189" ht="15">
      <c r="D4189" s="6"/>
    </row>
    <row r="4190" ht="15">
      <c r="D4190" s="6"/>
    </row>
    <row r="4191" ht="15">
      <c r="D4191" s="6"/>
    </row>
    <row r="4192" ht="15">
      <c r="D4192" s="6"/>
    </row>
    <row r="4193" ht="15">
      <c r="D4193" s="6"/>
    </row>
    <row r="4194" ht="15">
      <c r="D4194" s="6"/>
    </row>
    <row r="4195" ht="15">
      <c r="D4195" s="6"/>
    </row>
    <row r="4196" ht="15">
      <c r="D4196" s="6"/>
    </row>
    <row r="4197" ht="15">
      <c r="D4197" s="6"/>
    </row>
    <row r="4198" ht="15">
      <c r="D4198" s="6"/>
    </row>
    <row r="4199" ht="15">
      <c r="D4199" s="6"/>
    </row>
    <row r="4200" ht="15">
      <c r="D4200" s="6"/>
    </row>
    <row r="4201" ht="15">
      <c r="D4201" s="6"/>
    </row>
    <row r="4202" ht="15">
      <c r="D4202" s="6"/>
    </row>
    <row r="4203" ht="15">
      <c r="D4203" s="6"/>
    </row>
    <row r="4204" ht="15">
      <c r="D4204" s="6"/>
    </row>
    <row r="4205" ht="15">
      <c r="D4205" s="6"/>
    </row>
    <row r="4206" ht="15">
      <c r="D4206" s="6"/>
    </row>
    <row r="4207" ht="15">
      <c r="D4207" s="6"/>
    </row>
    <row r="4208" ht="15">
      <c r="D4208" s="6"/>
    </row>
    <row r="4209" ht="15">
      <c r="D4209" s="6"/>
    </row>
    <row r="4210" ht="15">
      <c r="D4210" s="6"/>
    </row>
    <row r="4211" ht="15">
      <c r="D4211" s="6"/>
    </row>
    <row r="4212" ht="15">
      <c r="D4212" s="6"/>
    </row>
    <row r="4213" ht="15">
      <c r="D4213" s="6"/>
    </row>
    <row r="4214" ht="15">
      <c r="D4214" s="6"/>
    </row>
    <row r="4215" ht="15">
      <c r="D4215" s="6"/>
    </row>
    <row r="4216" ht="15">
      <c r="D4216" s="6"/>
    </row>
    <row r="4217" ht="15">
      <c r="D4217" s="6"/>
    </row>
    <row r="4218" ht="15">
      <c r="D4218" s="6"/>
    </row>
    <row r="4219" ht="15">
      <c r="D4219" s="6"/>
    </row>
    <row r="4220" ht="15">
      <c r="D4220" s="6"/>
    </row>
    <row r="4221" ht="15">
      <c r="D4221" s="6"/>
    </row>
    <row r="4222" ht="15">
      <c r="D4222" s="6"/>
    </row>
    <row r="4223" ht="15">
      <c r="D4223" s="6"/>
    </row>
    <row r="4224" ht="15">
      <c r="D4224" s="6"/>
    </row>
    <row r="4225" ht="15">
      <c r="D4225" s="6"/>
    </row>
    <row r="4226" ht="15">
      <c r="D4226" s="6"/>
    </row>
    <row r="4227" ht="15">
      <c r="D4227" s="6"/>
    </row>
    <row r="4228" ht="15">
      <c r="D4228" s="6"/>
    </row>
    <row r="4229" ht="15">
      <c r="D4229" s="6"/>
    </row>
    <row r="4230" ht="15">
      <c r="D4230" s="6"/>
    </row>
    <row r="4231" ht="15">
      <c r="D4231" s="6"/>
    </row>
    <row r="4232" ht="15">
      <c r="D4232" s="6"/>
    </row>
    <row r="4233" ht="15">
      <c r="D4233" s="6"/>
    </row>
    <row r="4234" ht="15">
      <c r="D4234" s="6"/>
    </row>
    <row r="4235" ht="15">
      <c r="D4235" s="6"/>
    </row>
    <row r="4236" ht="15">
      <c r="D4236" s="6"/>
    </row>
    <row r="4237" ht="15">
      <c r="D4237" s="6"/>
    </row>
    <row r="4238" ht="15">
      <c r="D4238" s="6"/>
    </row>
    <row r="4239" ht="15">
      <c r="D4239" s="6"/>
    </row>
    <row r="4240" ht="15">
      <c r="D4240" s="6"/>
    </row>
    <row r="4241" ht="15">
      <c r="D4241" s="6"/>
    </row>
    <row r="4242" ht="15">
      <c r="D4242" s="6"/>
    </row>
    <row r="4243" ht="15">
      <c r="D4243" s="6"/>
    </row>
    <row r="4244" ht="15">
      <c r="D4244" s="6"/>
    </row>
    <row r="4245" ht="15">
      <c r="D4245" s="6"/>
    </row>
    <row r="4246" ht="15">
      <c r="D4246" s="6"/>
    </row>
    <row r="4247" ht="15">
      <c r="D4247" s="6"/>
    </row>
    <row r="4248" ht="15">
      <c r="D4248" s="6"/>
    </row>
    <row r="4249" ht="15">
      <c r="D4249" s="6"/>
    </row>
    <row r="4250" ht="15">
      <c r="D4250" s="6"/>
    </row>
    <row r="4251" ht="15">
      <c r="D4251" s="6"/>
    </row>
    <row r="4252" ht="15">
      <c r="D4252" s="6"/>
    </row>
    <row r="4253" ht="15">
      <c r="D4253" s="6"/>
    </row>
    <row r="4254" ht="15">
      <c r="D4254" s="6"/>
    </row>
    <row r="4255" ht="15">
      <c r="D4255" s="6"/>
    </row>
    <row r="4256" ht="15">
      <c r="D4256" s="6"/>
    </row>
    <row r="4257" ht="15">
      <c r="D4257" s="6"/>
    </row>
    <row r="4258" ht="15">
      <c r="D4258" s="6"/>
    </row>
    <row r="4259" ht="15">
      <c r="D4259" s="6"/>
    </row>
    <row r="4260" ht="15">
      <c r="D4260" s="6"/>
    </row>
    <row r="4261" ht="15">
      <c r="D4261" s="6"/>
    </row>
    <row r="4262" ht="15">
      <c r="D4262" s="6"/>
    </row>
    <row r="4263" ht="15">
      <c r="D4263" s="6"/>
    </row>
    <row r="4264" ht="15">
      <c r="D4264" s="6"/>
    </row>
    <row r="4265" ht="15">
      <c r="D4265" s="6"/>
    </row>
    <row r="4266" ht="15">
      <c r="D4266" s="6"/>
    </row>
    <row r="4267" ht="15">
      <c r="D4267" s="6"/>
    </row>
    <row r="4268" ht="15">
      <c r="D4268" s="6"/>
    </row>
    <row r="4269" ht="15">
      <c r="D4269" s="6"/>
    </row>
    <row r="4270" ht="15">
      <c r="D4270" s="6"/>
    </row>
    <row r="4271" ht="15">
      <c r="D4271" s="6"/>
    </row>
    <row r="4272" ht="15">
      <c r="D4272" s="6"/>
    </row>
    <row r="4273" ht="15">
      <c r="D4273" s="6"/>
    </row>
    <row r="4274" ht="15">
      <c r="D4274" s="6"/>
    </row>
    <row r="4275" ht="15">
      <c r="D4275" s="6"/>
    </row>
    <row r="4276" ht="15">
      <c r="D4276" s="6"/>
    </row>
    <row r="4277" ht="15">
      <c r="D4277" s="6"/>
    </row>
    <row r="4278" ht="15">
      <c r="D4278" s="6"/>
    </row>
    <row r="4279" ht="15">
      <c r="D4279" s="6"/>
    </row>
    <row r="4280" ht="15">
      <c r="D4280" s="6"/>
    </row>
    <row r="4281" ht="15">
      <c r="D4281" s="6"/>
    </row>
    <row r="4282" ht="15">
      <c r="D4282" s="6"/>
    </row>
    <row r="4283" ht="15">
      <c r="D4283" s="6"/>
    </row>
    <row r="4284" ht="15">
      <c r="D4284" s="6"/>
    </row>
    <row r="4285" ht="15">
      <c r="D4285" s="6"/>
    </row>
    <row r="4286" ht="15">
      <c r="D4286" s="6"/>
    </row>
    <row r="4287" ht="15">
      <c r="D4287" s="6"/>
    </row>
    <row r="4288" ht="15">
      <c r="D4288" s="6"/>
    </row>
    <row r="4289" ht="15">
      <c r="D4289" s="6"/>
    </row>
    <row r="4290" ht="15">
      <c r="D4290" s="6"/>
    </row>
    <row r="4291" ht="15">
      <c r="D4291" s="6"/>
    </row>
    <row r="4292" ht="15">
      <c r="D4292" s="6"/>
    </row>
    <row r="4293" ht="15">
      <c r="D4293" s="6"/>
    </row>
    <row r="4294" ht="15">
      <c r="D4294" s="6"/>
    </row>
    <row r="4295" ht="15">
      <c r="D4295" s="6"/>
    </row>
    <row r="4296" ht="15">
      <c r="D4296" s="6"/>
    </row>
    <row r="4297" ht="15">
      <c r="D4297" s="6"/>
    </row>
    <row r="4298" ht="15">
      <c r="D4298" s="6"/>
    </row>
    <row r="4299" ht="15">
      <c r="D4299" s="6"/>
    </row>
    <row r="4300" ht="15">
      <c r="D4300" s="6"/>
    </row>
    <row r="4301" ht="15">
      <c r="D4301" s="6"/>
    </row>
    <row r="4302" ht="15">
      <c r="D4302" s="6"/>
    </row>
    <row r="4303" ht="15">
      <c r="D4303" s="6"/>
    </row>
    <row r="4304" ht="15">
      <c r="D4304" s="6"/>
    </row>
    <row r="4305" ht="15">
      <c r="D4305" s="6"/>
    </row>
    <row r="4306" ht="15">
      <c r="D4306" s="6"/>
    </row>
    <row r="4307" ht="15">
      <c r="D4307" s="6"/>
    </row>
    <row r="4308" ht="15">
      <c r="D4308" s="6"/>
    </row>
    <row r="4309" ht="15">
      <c r="D4309" s="6"/>
    </row>
    <row r="4310" ht="15">
      <c r="D4310" s="6"/>
    </row>
    <row r="4311" ht="15">
      <c r="D4311" s="6"/>
    </row>
    <row r="4312" ht="15">
      <c r="D4312" s="6"/>
    </row>
    <row r="4313" ht="15">
      <c r="D4313" s="6"/>
    </row>
    <row r="4314" ht="15">
      <c r="D4314" s="6"/>
    </row>
    <row r="4315" ht="15">
      <c r="D4315" s="6"/>
    </row>
    <row r="4316" ht="15">
      <c r="D4316" s="6"/>
    </row>
    <row r="4317" ht="15">
      <c r="D4317" s="6"/>
    </row>
    <row r="4318" ht="15">
      <c r="D4318" s="6"/>
    </row>
    <row r="4319" ht="15">
      <c r="D4319" s="6"/>
    </row>
    <row r="4320" ht="15">
      <c r="D4320" s="6"/>
    </row>
    <row r="4321" ht="15">
      <c r="D4321" s="6"/>
    </row>
    <row r="4322" ht="15">
      <c r="D4322" s="6"/>
    </row>
    <row r="4323" ht="15">
      <c r="D4323" s="6"/>
    </row>
    <row r="4324" ht="15">
      <c r="D4324" s="6"/>
    </row>
    <row r="4325" ht="15">
      <c r="D4325" s="6"/>
    </row>
    <row r="4326" ht="15">
      <c r="D4326" s="6"/>
    </row>
    <row r="4327" ht="15">
      <c r="D4327" s="6"/>
    </row>
    <row r="4328" ht="15">
      <c r="D4328" s="6"/>
    </row>
    <row r="4329" ht="15">
      <c r="D4329" s="6"/>
    </row>
    <row r="4330" ht="15">
      <c r="D4330" s="6"/>
    </row>
    <row r="4331" ht="15">
      <c r="D4331" s="6"/>
    </row>
    <row r="4332" ht="15">
      <c r="D4332" s="6"/>
    </row>
    <row r="4333" ht="15">
      <c r="D4333" s="6"/>
    </row>
    <row r="4334" ht="15">
      <c r="D4334" s="6"/>
    </row>
    <row r="4335" ht="15">
      <c r="D4335" s="6"/>
    </row>
    <row r="4336" ht="15">
      <c r="D4336" s="6"/>
    </row>
    <row r="4337" ht="15">
      <c r="D4337" s="6"/>
    </row>
    <row r="4338" ht="15">
      <c r="D4338" s="6"/>
    </row>
    <row r="4339" ht="15">
      <c r="D4339" s="6"/>
    </row>
    <row r="4340" ht="15">
      <c r="D4340" s="6"/>
    </row>
    <row r="4341" ht="15">
      <c r="D4341" s="6"/>
    </row>
    <row r="4342" ht="15">
      <c r="D4342" s="6"/>
    </row>
    <row r="4343" ht="15">
      <c r="D4343" s="6"/>
    </row>
    <row r="4344" ht="15">
      <c r="D4344" s="6"/>
    </row>
    <row r="4345" ht="15">
      <c r="D4345" s="6"/>
    </row>
    <row r="4346" ht="15">
      <c r="D4346" s="6"/>
    </row>
    <row r="4347" ht="15">
      <c r="D4347" s="6"/>
    </row>
    <row r="4348" ht="15">
      <c r="D4348" s="6"/>
    </row>
    <row r="4349" ht="15">
      <c r="D4349" s="6"/>
    </row>
    <row r="4350" ht="15">
      <c r="D4350" s="6"/>
    </row>
    <row r="4351" ht="15">
      <c r="D4351" s="6"/>
    </row>
    <row r="4352" ht="15">
      <c r="D4352" s="6"/>
    </row>
    <row r="4353" ht="15">
      <c r="D4353" s="6"/>
    </row>
    <row r="4354" ht="15">
      <c r="D4354" s="6"/>
    </row>
    <row r="4355" ht="15">
      <c r="D4355" s="6"/>
    </row>
    <row r="4356" ht="15">
      <c r="D4356" s="6"/>
    </row>
    <row r="4357" ht="15">
      <c r="D4357" s="6"/>
    </row>
    <row r="4358" ht="15">
      <c r="D4358" s="6"/>
    </row>
    <row r="4359" ht="15">
      <c r="D4359" s="6"/>
    </row>
    <row r="4360" ht="15">
      <c r="D4360" s="6"/>
    </row>
    <row r="4361" ht="15">
      <c r="D4361" s="6"/>
    </row>
    <row r="4362" ht="15">
      <c r="D4362" s="6"/>
    </row>
    <row r="4363" ht="15">
      <c r="D4363" s="6"/>
    </row>
    <row r="4364" ht="15">
      <c r="D4364" s="6"/>
    </row>
    <row r="4365" ht="15">
      <c r="D4365" s="6"/>
    </row>
    <row r="4366" ht="15">
      <c r="D4366" s="6"/>
    </row>
    <row r="4367" ht="15">
      <c r="D4367" s="6"/>
    </row>
    <row r="4368" ht="15">
      <c r="D4368" s="6"/>
    </row>
    <row r="4369" ht="15">
      <c r="D4369" s="6"/>
    </row>
    <row r="4370" ht="15">
      <c r="D4370" s="6"/>
    </row>
    <row r="4371" ht="15">
      <c r="D4371" s="6"/>
    </row>
    <row r="4372" ht="15">
      <c r="D4372" s="6"/>
    </row>
    <row r="4373" ht="15">
      <c r="D4373" s="6"/>
    </row>
    <row r="4374" ht="15">
      <c r="D4374" s="6"/>
    </row>
    <row r="4375" ht="15">
      <c r="D4375" s="6"/>
    </row>
    <row r="4376" ht="15">
      <c r="D4376" s="6"/>
    </row>
    <row r="4377" ht="15">
      <c r="D4377" s="6"/>
    </row>
    <row r="4378" ht="15">
      <c r="D4378" s="6"/>
    </row>
    <row r="4379" ht="15">
      <c r="D4379" s="6"/>
    </row>
    <row r="4380" ht="15">
      <c r="D4380" s="6"/>
    </row>
    <row r="4381" ht="15">
      <c r="D4381" s="6"/>
    </row>
    <row r="4382" ht="15">
      <c r="D4382" s="6"/>
    </row>
    <row r="4383" ht="15">
      <c r="D4383" s="6"/>
    </row>
    <row r="4384" ht="15">
      <c r="D4384" s="6"/>
    </row>
    <row r="4385" ht="15">
      <c r="D4385" s="6"/>
    </row>
    <row r="4386" ht="15">
      <c r="D4386" s="6"/>
    </row>
    <row r="4387" ht="15">
      <c r="D4387" s="6"/>
    </row>
    <row r="4388" ht="15">
      <c r="D4388" s="6"/>
    </row>
    <row r="4389" ht="15">
      <c r="D4389" s="6"/>
    </row>
    <row r="4390" ht="15">
      <c r="D4390" s="6"/>
    </row>
    <row r="4391" ht="15">
      <c r="D4391" s="6"/>
    </row>
    <row r="4392" ht="15">
      <c r="D4392" s="6"/>
    </row>
    <row r="4393" ht="15">
      <c r="D4393" s="6"/>
    </row>
    <row r="4394" ht="15">
      <c r="D4394" s="6"/>
    </row>
    <row r="4395" ht="15">
      <c r="D4395" s="6"/>
    </row>
    <row r="4396" ht="15">
      <c r="D4396" s="6"/>
    </row>
    <row r="4397" ht="15">
      <c r="D4397" s="6"/>
    </row>
    <row r="4398" ht="15">
      <c r="D4398" s="6"/>
    </row>
    <row r="4399" ht="15">
      <c r="D4399" s="6"/>
    </row>
    <row r="4400" ht="15">
      <c r="D4400" s="6"/>
    </row>
    <row r="4401" ht="15">
      <c r="D4401" s="6"/>
    </row>
    <row r="4402" ht="15">
      <c r="D4402" s="6"/>
    </row>
    <row r="4403" ht="15">
      <c r="D4403" s="6"/>
    </row>
    <row r="4404" ht="15">
      <c r="D4404" s="6"/>
    </row>
    <row r="4405" ht="15">
      <c r="D4405" s="6"/>
    </row>
    <row r="4406" ht="15">
      <c r="D4406" s="6"/>
    </row>
    <row r="4407" ht="15">
      <c r="D4407" s="6"/>
    </row>
    <row r="4408" ht="15">
      <c r="D4408" s="6"/>
    </row>
    <row r="4409" ht="15">
      <c r="D4409" s="6"/>
    </row>
    <row r="4410" ht="15">
      <c r="D4410" s="6"/>
    </row>
    <row r="4411" ht="15">
      <c r="D4411" s="6"/>
    </row>
    <row r="4412" ht="15">
      <c r="D4412" s="6"/>
    </row>
    <row r="4413" ht="15">
      <c r="D4413" s="6"/>
    </row>
    <row r="4414" ht="15">
      <c r="D4414" s="6"/>
    </row>
    <row r="4415" ht="15">
      <c r="D4415" s="6"/>
    </row>
    <row r="4416" ht="15">
      <c r="D4416" s="6"/>
    </row>
    <row r="4417" ht="15">
      <c r="D4417" s="6"/>
    </row>
    <row r="4418" ht="15">
      <c r="D4418" s="6"/>
    </row>
    <row r="4419" ht="15">
      <c r="D4419" s="6"/>
    </row>
    <row r="4420" ht="15">
      <c r="D4420" s="6"/>
    </row>
    <row r="4421" ht="15">
      <c r="D4421" s="6"/>
    </row>
    <row r="4422" ht="15">
      <c r="D4422" s="6"/>
    </row>
    <row r="4423" ht="15">
      <c r="D4423" s="6"/>
    </row>
    <row r="4424" ht="15">
      <c r="D4424" s="6"/>
    </row>
    <row r="4425" ht="15">
      <c r="D4425" s="6"/>
    </row>
    <row r="4426" ht="15">
      <c r="D4426" s="6"/>
    </row>
    <row r="4427" ht="15">
      <c r="D4427" s="6"/>
    </row>
    <row r="4428" ht="15">
      <c r="D4428" s="6"/>
    </row>
    <row r="4429" ht="15">
      <c r="D4429" s="6"/>
    </row>
    <row r="4430" ht="15">
      <c r="D4430" s="6"/>
    </row>
    <row r="4431" ht="15">
      <c r="D4431" s="6"/>
    </row>
    <row r="4432" ht="15">
      <c r="D4432" s="6"/>
    </row>
    <row r="4433" ht="15">
      <c r="D4433" s="6"/>
    </row>
    <row r="4434" ht="15">
      <c r="D4434" s="6"/>
    </row>
    <row r="4435" ht="15">
      <c r="D4435" s="6"/>
    </row>
    <row r="4436" ht="15">
      <c r="D4436" s="6"/>
    </row>
    <row r="4437" ht="15">
      <c r="D4437" s="6"/>
    </row>
    <row r="4438" ht="15">
      <c r="D4438" s="6"/>
    </row>
    <row r="4439" ht="15">
      <c r="D4439" s="6"/>
    </row>
    <row r="4440" ht="15">
      <c r="D4440" s="6"/>
    </row>
    <row r="4441" ht="15">
      <c r="D4441" s="6"/>
    </row>
    <row r="4442" ht="15">
      <c r="D4442" s="6"/>
    </row>
    <row r="4443" ht="15">
      <c r="D4443" s="6"/>
    </row>
    <row r="4444" ht="15">
      <c r="D4444" s="6"/>
    </row>
    <row r="4445" ht="15">
      <c r="D4445" s="6"/>
    </row>
    <row r="4446" ht="15">
      <c r="D4446" s="6"/>
    </row>
    <row r="4447" ht="15">
      <c r="D4447" s="6"/>
    </row>
    <row r="4448" ht="15">
      <c r="D4448" s="6"/>
    </row>
    <row r="4449" ht="15">
      <c r="D4449" s="6"/>
    </row>
    <row r="4450" ht="15">
      <c r="D4450" s="6"/>
    </row>
    <row r="4451" ht="15">
      <c r="D4451" s="6"/>
    </row>
    <row r="4452" ht="15">
      <c r="D4452" s="6"/>
    </row>
    <row r="4453" ht="15">
      <c r="D4453" s="6"/>
    </row>
    <row r="4454" ht="15">
      <c r="D4454" s="6"/>
    </row>
    <row r="4455" ht="15">
      <c r="D4455" s="6"/>
    </row>
    <row r="4456" ht="15">
      <c r="D4456" s="6"/>
    </row>
    <row r="4457" ht="15">
      <c r="D4457" s="6"/>
    </row>
    <row r="4458" ht="15">
      <c r="D4458" s="6"/>
    </row>
    <row r="4459" ht="15">
      <c r="D4459" s="6"/>
    </row>
    <row r="4460" ht="15">
      <c r="D4460" s="6"/>
    </row>
    <row r="4461" ht="15">
      <c r="D4461" s="6"/>
    </row>
    <row r="4462" ht="15">
      <c r="D4462" s="6"/>
    </row>
    <row r="4463" ht="15">
      <c r="D4463" s="6"/>
    </row>
    <row r="4464" ht="15">
      <c r="D4464" s="6"/>
    </row>
    <row r="4465" ht="15">
      <c r="D4465" s="6"/>
    </row>
    <row r="4466" ht="15">
      <c r="D4466" s="6"/>
    </row>
    <row r="4467" ht="15">
      <c r="D4467" s="6"/>
    </row>
    <row r="4468" ht="15">
      <c r="D4468" s="6"/>
    </row>
    <row r="4469" ht="15">
      <c r="D4469" s="6"/>
    </row>
    <row r="4470" ht="15">
      <c r="D4470" s="6"/>
    </row>
    <row r="4471" ht="15">
      <c r="D4471" s="6"/>
    </row>
    <row r="4472" ht="15">
      <c r="D4472" s="6"/>
    </row>
    <row r="4473" ht="15">
      <c r="D4473" s="6"/>
    </row>
    <row r="4474" ht="15">
      <c r="D4474" s="6"/>
    </row>
    <row r="4475" ht="15">
      <c r="D4475" s="6"/>
    </row>
    <row r="4476" ht="15">
      <c r="D4476" s="6"/>
    </row>
    <row r="4477" ht="15">
      <c r="D4477" s="6"/>
    </row>
    <row r="4478" ht="15">
      <c r="D4478" s="6"/>
    </row>
    <row r="4479" ht="15">
      <c r="D4479" s="6"/>
    </row>
    <row r="4480" ht="15">
      <c r="D4480" s="6"/>
    </row>
    <row r="4481" ht="15">
      <c r="D4481" s="6"/>
    </row>
    <row r="4482" ht="15">
      <c r="D4482" s="6"/>
    </row>
    <row r="4483" ht="15">
      <c r="D4483" s="6"/>
    </row>
    <row r="4484" ht="15">
      <c r="D4484" s="6"/>
    </row>
    <row r="4485" ht="15">
      <c r="D4485" s="6"/>
    </row>
    <row r="4486" ht="15">
      <c r="D4486" s="6"/>
    </row>
    <row r="4487" ht="15">
      <c r="D4487" s="6"/>
    </row>
    <row r="4488" ht="15">
      <c r="D4488" s="6"/>
    </row>
    <row r="4489" ht="15">
      <c r="D4489" s="6"/>
    </row>
    <row r="4490" ht="15">
      <c r="D4490" s="6"/>
    </row>
    <row r="4491" ht="15">
      <c r="D4491" s="6"/>
    </row>
    <row r="4492" ht="15">
      <c r="D4492" s="6"/>
    </row>
    <row r="4493" ht="15">
      <c r="D4493" s="6"/>
    </row>
    <row r="4494" ht="15">
      <c r="D4494" s="6"/>
    </row>
    <row r="4495" ht="15">
      <c r="D4495" s="6"/>
    </row>
    <row r="4496" ht="15">
      <c r="D4496" s="6"/>
    </row>
    <row r="4497" ht="15">
      <c r="D4497" s="6"/>
    </row>
    <row r="4498" ht="15">
      <c r="D4498" s="6"/>
    </row>
    <row r="4499" ht="15">
      <c r="D4499" s="6"/>
    </row>
    <row r="4500" ht="15">
      <c r="D4500" s="6"/>
    </row>
    <row r="4501" ht="15">
      <c r="D4501" s="6"/>
    </row>
    <row r="4502" ht="15">
      <c r="D4502" s="6"/>
    </row>
    <row r="4503" ht="15">
      <c r="D4503" s="6"/>
    </row>
    <row r="4504" ht="15">
      <c r="D4504" s="6"/>
    </row>
    <row r="4505" ht="15">
      <c r="D4505" s="6"/>
    </row>
    <row r="4506" ht="15">
      <c r="D4506" s="6"/>
    </row>
    <row r="4507" ht="15">
      <c r="D4507" s="6"/>
    </row>
    <row r="4508" ht="15">
      <c r="D4508" s="6"/>
    </row>
    <row r="4509" ht="15">
      <c r="D4509" s="6"/>
    </row>
    <row r="4510" ht="15">
      <c r="D4510" s="6"/>
    </row>
    <row r="4511" ht="15">
      <c r="D4511" s="6"/>
    </row>
    <row r="4512" ht="15">
      <c r="D4512" s="6"/>
    </row>
    <row r="4513" ht="15">
      <c r="D4513" s="6"/>
    </row>
    <row r="4514" ht="15">
      <c r="D4514" s="6"/>
    </row>
    <row r="4515" ht="15">
      <c r="D4515" s="6"/>
    </row>
    <row r="4516" ht="15">
      <c r="D4516" s="6"/>
    </row>
    <row r="4517" ht="15">
      <c r="D4517" s="6"/>
    </row>
    <row r="4518" ht="15">
      <c r="D4518" s="6"/>
    </row>
    <row r="4519" ht="15">
      <c r="D4519" s="6"/>
    </row>
    <row r="4520" ht="15">
      <c r="D4520" s="6"/>
    </row>
    <row r="4521" ht="15">
      <c r="D4521" s="6"/>
    </row>
    <row r="4522" ht="15">
      <c r="D4522" s="6"/>
    </row>
    <row r="4523" ht="15">
      <c r="D4523" s="6"/>
    </row>
    <row r="4524" ht="15">
      <c r="D4524" s="6"/>
    </row>
    <row r="4525" ht="15">
      <c r="D4525" s="6"/>
    </row>
    <row r="4526" ht="15">
      <c r="D4526" s="6"/>
    </row>
    <row r="4527" ht="15">
      <c r="D4527" s="6"/>
    </row>
    <row r="4528" ht="15">
      <c r="D4528" s="6"/>
    </row>
    <row r="4529" ht="15">
      <c r="D4529" s="6"/>
    </row>
    <row r="4530" ht="15">
      <c r="D4530" s="6"/>
    </row>
    <row r="4531" ht="15">
      <c r="D4531" s="6"/>
    </row>
    <row r="4532" ht="15">
      <c r="D4532" s="6"/>
    </row>
    <row r="4533" ht="15">
      <c r="D4533" s="6"/>
    </row>
    <row r="4534" ht="15">
      <c r="D4534" s="6"/>
    </row>
    <row r="4535" ht="15">
      <c r="D4535" s="6"/>
    </row>
    <row r="4536" ht="15">
      <c r="D4536" s="6"/>
    </row>
    <row r="4537" ht="15">
      <c r="D4537" s="6"/>
    </row>
    <row r="4538" ht="15">
      <c r="D4538" s="6"/>
    </row>
    <row r="4539" ht="15">
      <c r="D4539" s="6"/>
    </row>
    <row r="4540" ht="15">
      <c r="D4540" s="6"/>
    </row>
    <row r="4541" ht="15">
      <c r="D4541" s="6"/>
    </row>
    <row r="4542" ht="15">
      <c r="D4542" s="6"/>
    </row>
    <row r="4543" ht="15">
      <c r="D4543" s="6"/>
    </row>
    <row r="4544" ht="15">
      <c r="D4544" s="6"/>
    </row>
    <row r="4545" ht="15">
      <c r="D4545" s="6"/>
    </row>
    <row r="4546" ht="15">
      <c r="D4546" s="6"/>
    </row>
    <row r="4547" ht="15">
      <c r="D4547" s="6"/>
    </row>
    <row r="4548" ht="15">
      <c r="D4548" s="6"/>
    </row>
    <row r="4549" ht="15">
      <c r="D4549" s="6"/>
    </row>
    <row r="4550" ht="15">
      <c r="D4550" s="6"/>
    </row>
    <row r="4551" ht="15">
      <c r="D4551" s="6"/>
    </row>
    <row r="4552" ht="15">
      <c r="D4552" s="6"/>
    </row>
    <row r="4553" ht="15">
      <c r="D4553" s="6"/>
    </row>
    <row r="4554" ht="15">
      <c r="D4554" s="6"/>
    </row>
    <row r="4555" ht="15">
      <c r="D4555" s="6"/>
    </row>
    <row r="4556" ht="15">
      <c r="D4556" s="6"/>
    </row>
    <row r="4557" ht="15">
      <c r="D4557" s="6"/>
    </row>
    <row r="4558" ht="15">
      <c r="D4558" s="6"/>
    </row>
    <row r="4559" ht="15">
      <c r="D4559" s="6"/>
    </row>
    <row r="4560" ht="15">
      <c r="D4560" s="6"/>
    </row>
    <row r="4561" ht="15">
      <c r="D4561" s="6"/>
    </row>
    <row r="4562" ht="15">
      <c r="D4562" s="6"/>
    </row>
    <row r="4563" ht="15">
      <c r="D4563" s="6"/>
    </row>
    <row r="4564" ht="15">
      <c r="D4564" s="6"/>
    </row>
    <row r="4565" ht="15">
      <c r="D4565" s="6"/>
    </row>
    <row r="4566" ht="15">
      <c r="D4566" s="6"/>
    </row>
    <row r="4567" ht="15">
      <c r="D4567" s="6"/>
    </row>
    <row r="4568" ht="15">
      <c r="D4568" s="6"/>
    </row>
    <row r="4569" ht="15">
      <c r="D4569" s="6"/>
    </row>
    <row r="4570" ht="15">
      <c r="D4570" s="6"/>
    </row>
    <row r="4571" ht="15">
      <c r="D4571" s="6"/>
    </row>
    <row r="4572" ht="15">
      <c r="D4572" s="6"/>
    </row>
    <row r="4573" ht="15">
      <c r="D4573" s="6"/>
    </row>
    <row r="4574" ht="15">
      <c r="D4574" s="6"/>
    </row>
    <row r="4575" ht="15">
      <c r="D4575" s="6"/>
    </row>
    <row r="4576" ht="15">
      <c r="D4576" s="6"/>
    </row>
    <row r="4577" ht="15">
      <c r="D4577" s="6"/>
    </row>
    <row r="4578" ht="15">
      <c r="D4578" s="6"/>
    </row>
    <row r="4579" ht="15">
      <c r="D4579" s="6"/>
    </row>
    <row r="4580" ht="15">
      <c r="D4580" s="6"/>
    </row>
    <row r="4581" ht="15">
      <c r="D4581" s="6"/>
    </row>
    <row r="4582" ht="15">
      <c r="D4582" s="6"/>
    </row>
    <row r="4583" ht="15">
      <c r="D4583" s="6"/>
    </row>
    <row r="4584" ht="15">
      <c r="D4584" s="6"/>
    </row>
    <row r="4585" ht="15">
      <c r="D4585" s="6"/>
    </row>
    <row r="4586" ht="15">
      <c r="D4586" s="6"/>
    </row>
    <row r="4587" ht="15">
      <c r="D4587" s="6"/>
    </row>
    <row r="4588" ht="15">
      <c r="D4588" s="6"/>
    </row>
    <row r="4589" ht="15">
      <c r="D4589" s="6"/>
    </row>
    <row r="4590" ht="15">
      <c r="D4590" s="6"/>
    </row>
    <row r="4591" ht="15">
      <c r="D4591" s="6"/>
    </row>
    <row r="4592" ht="15">
      <c r="D4592" s="6"/>
    </row>
    <row r="4593" ht="15">
      <c r="D4593" s="6"/>
    </row>
    <row r="4594" ht="15">
      <c r="D4594" s="6"/>
    </row>
    <row r="4595" ht="15">
      <c r="D4595" s="6"/>
    </row>
    <row r="4596" ht="15">
      <c r="D4596" s="6"/>
    </row>
    <row r="4597" ht="15">
      <c r="D4597" s="6"/>
    </row>
    <row r="4598" ht="15">
      <c r="D4598" s="6"/>
    </row>
    <row r="4599" ht="15">
      <c r="D4599" s="6"/>
    </row>
    <row r="4600" ht="15">
      <c r="D4600" s="6"/>
    </row>
    <row r="4601" ht="15">
      <c r="D4601" s="6"/>
    </row>
    <row r="4602" ht="15">
      <c r="D4602" s="6"/>
    </row>
    <row r="4603" ht="15">
      <c r="D4603" s="6"/>
    </row>
    <row r="4604" ht="15">
      <c r="D4604" s="6"/>
    </row>
    <row r="4605" ht="15">
      <c r="D4605" s="6"/>
    </row>
    <row r="4606" ht="15">
      <c r="D4606" s="6"/>
    </row>
    <row r="4607" ht="15">
      <c r="D4607" s="6"/>
    </row>
    <row r="4608" ht="15">
      <c r="D4608" s="6"/>
    </row>
    <row r="4609" ht="15">
      <c r="D4609" s="6"/>
    </row>
    <row r="4610" ht="15">
      <c r="D4610" s="6"/>
    </row>
    <row r="4611" ht="15">
      <c r="D4611" s="6"/>
    </row>
    <row r="4612" ht="15">
      <c r="D4612" s="6"/>
    </row>
    <row r="4613" ht="15">
      <c r="D4613" s="6"/>
    </row>
    <row r="4614" ht="15">
      <c r="D4614" s="6"/>
    </row>
    <row r="4615" ht="15">
      <c r="D4615" s="6"/>
    </row>
    <row r="4616" ht="15">
      <c r="D4616" s="6"/>
    </row>
    <row r="4617" ht="15">
      <c r="D4617" s="6"/>
    </row>
    <row r="4618" ht="15">
      <c r="D4618" s="6"/>
    </row>
    <row r="4619" ht="15">
      <c r="D4619" s="6"/>
    </row>
    <row r="4620" ht="15">
      <c r="D4620" s="6"/>
    </row>
    <row r="4621" ht="15">
      <c r="D4621" s="6"/>
    </row>
    <row r="4622" ht="15">
      <c r="D4622" s="6"/>
    </row>
    <row r="4623" ht="15">
      <c r="D4623" s="6"/>
    </row>
    <row r="4624" ht="15">
      <c r="D4624" s="6"/>
    </row>
    <row r="4625" ht="15">
      <c r="D4625" s="6"/>
    </row>
    <row r="4626" ht="15">
      <c r="D4626" s="6"/>
    </row>
    <row r="4627" ht="15">
      <c r="D4627" s="6"/>
    </row>
    <row r="4628" ht="15">
      <c r="D4628" s="6"/>
    </row>
    <row r="4629" ht="15">
      <c r="D4629" s="6"/>
    </row>
    <row r="4630" ht="15">
      <c r="D4630" s="6"/>
    </row>
    <row r="4631" ht="15">
      <c r="D4631" s="6"/>
    </row>
    <row r="4632" ht="15">
      <c r="D4632" s="6"/>
    </row>
    <row r="4633" ht="15">
      <c r="D4633" s="6"/>
    </row>
    <row r="4634" ht="15">
      <c r="D4634" s="6"/>
    </row>
    <row r="4635" ht="15">
      <c r="D4635" s="6"/>
    </row>
    <row r="4636" ht="15">
      <c r="D4636" s="6"/>
    </row>
    <row r="4637" ht="15">
      <c r="D4637" s="6"/>
    </row>
    <row r="4638" ht="15">
      <c r="D4638" s="6"/>
    </row>
    <row r="4639" ht="15">
      <c r="D4639" s="6"/>
    </row>
    <row r="4640" ht="15">
      <c r="D4640" s="6"/>
    </row>
    <row r="4641" ht="15">
      <c r="D4641" s="6"/>
    </row>
    <row r="4642" ht="15">
      <c r="D4642" s="6"/>
    </row>
    <row r="4643" ht="15">
      <c r="D4643" s="6"/>
    </row>
    <row r="4644" ht="15">
      <c r="D4644" s="6"/>
    </row>
    <row r="4645" ht="15">
      <c r="D4645" s="6"/>
    </row>
    <row r="4646" ht="15">
      <c r="D4646" s="6"/>
    </row>
    <row r="4647" ht="15">
      <c r="D4647" s="6"/>
    </row>
    <row r="4648" ht="15">
      <c r="D4648" s="6"/>
    </row>
    <row r="4649" ht="15">
      <c r="D4649" s="6"/>
    </row>
    <row r="4650" ht="15">
      <c r="D4650" s="6"/>
    </row>
    <row r="4651" ht="15">
      <c r="D4651" s="6"/>
    </row>
    <row r="4652" ht="15">
      <c r="D4652" s="6"/>
    </row>
    <row r="4653" ht="15">
      <c r="D4653" s="6"/>
    </row>
    <row r="4654" ht="15">
      <c r="D4654" s="6"/>
    </row>
    <row r="4655" ht="15">
      <c r="D4655" s="6"/>
    </row>
    <row r="4656" ht="15">
      <c r="D4656" s="6"/>
    </row>
    <row r="4657" ht="15">
      <c r="D4657" s="6"/>
    </row>
    <row r="4658" ht="15">
      <c r="D4658" s="6"/>
    </row>
    <row r="4659" ht="15">
      <c r="D4659" s="6"/>
    </row>
    <row r="4660" ht="15">
      <c r="D4660" s="6"/>
    </row>
    <row r="4661" ht="15">
      <c r="D4661" s="6"/>
    </row>
    <row r="4662" ht="15">
      <c r="D4662" s="6"/>
    </row>
    <row r="4663" ht="15">
      <c r="D4663" s="6"/>
    </row>
    <row r="4664" ht="15">
      <c r="D4664" s="6"/>
    </row>
    <row r="4665" ht="15">
      <c r="D4665" s="6"/>
    </row>
    <row r="4666" ht="15">
      <c r="D4666" s="6"/>
    </row>
    <row r="4667" ht="15">
      <c r="D4667" s="6"/>
    </row>
    <row r="4668" ht="15">
      <c r="D4668" s="6"/>
    </row>
    <row r="4669" ht="15">
      <c r="D4669" s="6"/>
    </row>
    <row r="4670" ht="15">
      <c r="D4670" s="6"/>
    </row>
    <row r="4671" ht="15">
      <c r="D4671" s="6"/>
    </row>
    <row r="4672" ht="15">
      <c r="D4672" s="6"/>
    </row>
    <row r="4673" ht="15">
      <c r="D4673" s="6"/>
    </row>
    <row r="4674" ht="15">
      <c r="D4674" s="6"/>
    </row>
    <row r="4675" ht="15">
      <c r="D4675" s="6"/>
    </row>
    <row r="4676" ht="15">
      <c r="D4676" s="6"/>
    </row>
    <row r="4677" ht="15">
      <c r="D4677" s="6"/>
    </row>
    <row r="4678" ht="15">
      <c r="D4678" s="6"/>
    </row>
    <row r="4679" ht="15">
      <c r="D4679" s="6"/>
    </row>
    <row r="4680" ht="15">
      <c r="D4680" s="6"/>
    </row>
    <row r="4681" ht="15">
      <c r="D4681" s="6"/>
    </row>
    <row r="4682" ht="15">
      <c r="D4682" s="6"/>
    </row>
    <row r="4683" ht="15">
      <c r="D4683" s="6"/>
    </row>
    <row r="4684" ht="15">
      <c r="D4684" s="6"/>
    </row>
    <row r="4685" ht="15">
      <c r="D4685" s="6"/>
    </row>
    <row r="4686" ht="15">
      <c r="D4686" s="6"/>
    </row>
    <row r="4687" ht="15">
      <c r="D4687" s="6"/>
    </row>
    <row r="4688" ht="15">
      <c r="D4688" s="6"/>
    </row>
    <row r="4689" ht="15">
      <c r="D4689" s="6"/>
    </row>
    <row r="4690" ht="15">
      <c r="D4690" s="6"/>
    </row>
    <row r="4691" ht="15">
      <c r="D4691" s="6"/>
    </row>
    <row r="4692" ht="15">
      <c r="D4692" s="6"/>
    </row>
    <row r="4693" ht="15">
      <c r="D4693" s="6"/>
    </row>
    <row r="4694" ht="15">
      <c r="D4694" s="6"/>
    </row>
    <row r="4695" ht="15">
      <c r="D4695" s="6"/>
    </row>
    <row r="4696" ht="15">
      <c r="D4696" s="6"/>
    </row>
    <row r="4697" ht="15">
      <c r="D4697" s="6"/>
    </row>
    <row r="4698" ht="15">
      <c r="D4698" s="6"/>
    </row>
    <row r="4699" ht="15">
      <c r="D4699" s="6"/>
    </row>
    <row r="4700" ht="15">
      <c r="D4700" s="6"/>
    </row>
    <row r="4701" ht="15">
      <c r="D4701" s="6"/>
    </row>
    <row r="4702" ht="15">
      <c r="D4702" s="6"/>
    </row>
    <row r="4703" ht="15">
      <c r="D4703" s="6"/>
    </row>
    <row r="4704" ht="15">
      <c r="D4704" s="6"/>
    </row>
    <row r="4705" ht="15">
      <c r="D4705" s="6"/>
    </row>
    <row r="4706" ht="15">
      <c r="D4706" s="6"/>
    </row>
    <row r="4707" ht="15">
      <c r="D4707" s="6"/>
    </row>
    <row r="4708" ht="15">
      <c r="D4708" s="6"/>
    </row>
    <row r="4709" ht="15">
      <c r="D4709" s="6"/>
    </row>
    <row r="4710" ht="15">
      <c r="D4710" s="6"/>
    </row>
    <row r="4711" ht="15">
      <c r="D4711" s="6"/>
    </row>
    <row r="4712" ht="15">
      <c r="D4712" s="6"/>
    </row>
    <row r="4713" ht="15">
      <c r="D4713" s="6"/>
    </row>
    <row r="4714" ht="15">
      <c r="D4714" s="6"/>
    </row>
    <row r="4715" ht="15">
      <c r="D4715" s="6"/>
    </row>
    <row r="4716" ht="15">
      <c r="D4716" s="6"/>
    </row>
    <row r="4717" ht="15">
      <c r="D4717" s="6"/>
    </row>
    <row r="4718" ht="15">
      <c r="D4718" s="6"/>
    </row>
    <row r="4719" ht="15">
      <c r="D4719" s="6"/>
    </row>
    <row r="4720" ht="15">
      <c r="D4720" s="6"/>
    </row>
    <row r="4721" ht="15">
      <c r="D4721" s="6"/>
    </row>
    <row r="4722" ht="15">
      <c r="D4722" s="6"/>
    </row>
    <row r="4723" ht="15">
      <c r="D4723" s="6"/>
    </row>
    <row r="4724" ht="15">
      <c r="D4724" s="6"/>
    </row>
    <row r="4725" ht="15">
      <c r="D4725" s="6"/>
    </row>
    <row r="4726" ht="15">
      <c r="D4726" s="6"/>
    </row>
    <row r="4727" ht="15">
      <c r="D4727" s="6"/>
    </row>
    <row r="4728" ht="15">
      <c r="D4728" s="6"/>
    </row>
    <row r="4729" ht="15">
      <c r="D4729" s="6"/>
    </row>
    <row r="4730" ht="15">
      <c r="D4730" s="6"/>
    </row>
    <row r="4731" ht="15">
      <c r="D4731" s="6"/>
    </row>
    <row r="4732" ht="15">
      <c r="D4732" s="6"/>
    </row>
    <row r="4733" ht="15">
      <c r="D4733" s="6"/>
    </row>
    <row r="4734" ht="15">
      <c r="D4734" s="6"/>
    </row>
    <row r="4735" ht="15">
      <c r="D4735" s="6"/>
    </row>
    <row r="4736" ht="15">
      <c r="D4736" s="6"/>
    </row>
    <row r="4737" ht="15">
      <c r="D4737" s="6"/>
    </row>
    <row r="4738" ht="15">
      <c r="D4738" s="6"/>
    </row>
    <row r="4739" ht="15">
      <c r="D4739" s="6"/>
    </row>
    <row r="4740" ht="15">
      <c r="D4740" s="6"/>
    </row>
    <row r="4741" ht="15">
      <c r="D4741" s="6"/>
    </row>
    <row r="4742" ht="15">
      <c r="D4742" s="6"/>
    </row>
    <row r="4743" ht="15">
      <c r="D4743" s="6"/>
    </row>
    <row r="4744" ht="15">
      <c r="D4744" s="6"/>
    </row>
    <row r="4745" ht="15">
      <c r="D4745" s="6"/>
    </row>
    <row r="4746" ht="15">
      <c r="D4746" s="6"/>
    </row>
    <row r="4747" ht="15">
      <c r="D4747" s="6"/>
    </row>
    <row r="4748" ht="15">
      <c r="D4748" s="6"/>
    </row>
    <row r="4749" ht="15">
      <c r="D4749" s="6"/>
    </row>
    <row r="4750" ht="15">
      <c r="D4750" s="6"/>
    </row>
    <row r="4751" ht="15">
      <c r="D4751" s="6"/>
    </row>
    <row r="4752" ht="15">
      <c r="D4752" s="6"/>
    </row>
    <row r="4753" ht="15">
      <c r="D4753" s="6"/>
    </row>
    <row r="4754" ht="15">
      <c r="D4754" s="6"/>
    </row>
    <row r="4755" ht="15">
      <c r="D4755" s="6"/>
    </row>
    <row r="4756" ht="15">
      <c r="D4756" s="6"/>
    </row>
    <row r="4757" ht="15">
      <c r="D4757" s="6"/>
    </row>
    <row r="4758" ht="15">
      <c r="D4758" s="6"/>
    </row>
    <row r="4759" ht="15">
      <c r="D4759" s="6"/>
    </row>
    <row r="4760" ht="15">
      <c r="D4760" s="6"/>
    </row>
    <row r="4761" ht="15">
      <c r="D4761" s="6"/>
    </row>
    <row r="4762" ht="15">
      <c r="D4762" s="6"/>
    </row>
    <row r="4763" ht="15">
      <c r="D4763" s="6"/>
    </row>
    <row r="4764" ht="15">
      <c r="D4764" s="6"/>
    </row>
    <row r="4765" ht="15">
      <c r="D4765" s="6"/>
    </row>
    <row r="4766" ht="15">
      <c r="D4766" s="6"/>
    </row>
    <row r="4767" ht="15">
      <c r="D4767" s="6"/>
    </row>
    <row r="4768" ht="15">
      <c r="D4768" s="6"/>
    </row>
    <row r="4769" ht="15">
      <c r="D4769" s="6"/>
    </row>
    <row r="4770" ht="15">
      <c r="D4770" s="6"/>
    </row>
    <row r="4771" ht="15">
      <c r="D4771" s="6"/>
    </row>
    <row r="4772" ht="15">
      <c r="D4772" s="6"/>
    </row>
    <row r="4773" ht="15">
      <c r="D4773" s="6"/>
    </row>
    <row r="4774" ht="15">
      <c r="D4774" s="6"/>
    </row>
    <row r="4775" ht="15">
      <c r="D4775" s="6"/>
    </row>
    <row r="4776" ht="15">
      <c r="D4776" s="6"/>
    </row>
    <row r="4777" ht="15">
      <c r="D4777" s="6"/>
    </row>
    <row r="4778" ht="15">
      <c r="D4778" s="6"/>
    </row>
    <row r="4779" ht="15">
      <c r="D4779" s="6"/>
    </row>
    <row r="4780" ht="15">
      <c r="D4780" s="6"/>
    </row>
    <row r="4781" ht="15">
      <c r="D4781" s="6"/>
    </row>
    <row r="4782" ht="15">
      <c r="D4782" s="6"/>
    </row>
    <row r="4783" ht="15">
      <c r="D4783" s="6"/>
    </row>
    <row r="4784" ht="15">
      <c r="D4784" s="6"/>
    </row>
    <row r="4785" ht="15">
      <c r="D4785" s="6"/>
    </row>
    <row r="4786" ht="15">
      <c r="D4786" s="6"/>
    </row>
    <row r="4787" ht="15">
      <c r="D4787" s="6"/>
    </row>
    <row r="4788" ht="15">
      <c r="D4788" s="6"/>
    </row>
    <row r="4789" ht="15">
      <c r="D4789" s="6"/>
    </row>
    <row r="4790" ht="15">
      <c r="D4790" s="6"/>
    </row>
    <row r="4791" ht="15">
      <c r="D4791" s="6"/>
    </row>
    <row r="4792" ht="15">
      <c r="D4792" s="6"/>
    </row>
    <row r="4793" ht="15">
      <c r="D4793" s="6"/>
    </row>
    <row r="4794" ht="15">
      <c r="D4794" s="6"/>
    </row>
    <row r="4795" ht="15">
      <c r="D4795" s="6"/>
    </row>
    <row r="4796" ht="15">
      <c r="D4796" s="6"/>
    </row>
    <row r="4797" ht="15">
      <c r="D4797" s="6"/>
    </row>
    <row r="4798" ht="15">
      <c r="D4798" s="6"/>
    </row>
    <row r="4799" ht="15">
      <c r="D4799" s="6"/>
    </row>
    <row r="4800" ht="15">
      <c r="D4800" s="6"/>
    </row>
    <row r="4801" ht="15">
      <c r="D4801" s="6"/>
    </row>
    <row r="4802" ht="15">
      <c r="D4802" s="6"/>
    </row>
    <row r="4803" ht="15">
      <c r="D4803" s="6"/>
    </row>
    <row r="4804" ht="15">
      <c r="D4804" s="6"/>
    </row>
    <row r="4805" ht="15">
      <c r="D4805" s="6"/>
    </row>
    <row r="4806" ht="15">
      <c r="D4806" s="6"/>
    </row>
    <row r="4807" ht="15">
      <c r="D4807" s="6"/>
    </row>
    <row r="4808" ht="15">
      <c r="D4808" s="6"/>
    </row>
    <row r="4809" ht="15">
      <c r="D4809" s="6"/>
    </row>
    <row r="4810" ht="15">
      <c r="D4810" s="6"/>
    </row>
    <row r="4811" ht="15">
      <c r="D4811" s="6"/>
    </row>
    <row r="4812" ht="15">
      <c r="D4812" s="6"/>
    </row>
    <row r="4813" ht="15">
      <c r="D4813" s="6"/>
    </row>
    <row r="4814" ht="15">
      <c r="D4814" s="6"/>
    </row>
    <row r="4815" ht="15">
      <c r="D4815" s="6"/>
    </row>
    <row r="4816" ht="15">
      <c r="D4816" s="6"/>
    </row>
    <row r="4817" ht="15">
      <c r="D4817" s="6"/>
    </row>
    <row r="4818" ht="15">
      <c r="D4818" s="6"/>
    </row>
    <row r="4819" ht="15">
      <c r="D4819" s="6"/>
    </row>
    <row r="4820" ht="15">
      <c r="D4820" s="6"/>
    </row>
    <row r="4821" ht="15">
      <c r="D4821" s="6"/>
    </row>
    <row r="4822" ht="15">
      <c r="D4822" s="6"/>
    </row>
    <row r="4823" ht="15">
      <c r="D4823" s="6"/>
    </row>
    <row r="4824" ht="15">
      <c r="D4824" s="6"/>
    </row>
    <row r="4825" ht="15">
      <c r="D4825" s="6"/>
    </row>
    <row r="4826" ht="15">
      <c r="D4826" s="6"/>
    </row>
    <row r="4827" ht="15">
      <c r="D4827" s="6"/>
    </row>
    <row r="4828" ht="15">
      <c r="D4828" s="6"/>
    </row>
    <row r="4829" ht="15">
      <c r="D4829" s="6"/>
    </row>
    <row r="4830" ht="15">
      <c r="D4830" s="6"/>
    </row>
    <row r="4831" ht="15">
      <c r="D4831" s="6"/>
    </row>
    <row r="4832" ht="15">
      <c r="D4832" s="6"/>
    </row>
    <row r="4833" ht="15">
      <c r="D4833" s="6"/>
    </row>
    <row r="4834" ht="15">
      <c r="D4834" s="6"/>
    </row>
    <row r="4835" ht="15">
      <c r="D4835" s="6"/>
    </row>
    <row r="4836" ht="15">
      <c r="D4836" s="6"/>
    </row>
    <row r="4837" ht="15">
      <c r="D4837" s="6"/>
    </row>
    <row r="4838" ht="15">
      <c r="D4838" s="6"/>
    </row>
    <row r="4839" ht="15">
      <c r="D4839" s="6"/>
    </row>
    <row r="4840" ht="15">
      <c r="D4840" s="6"/>
    </row>
    <row r="4841" ht="15">
      <c r="D4841" s="6"/>
    </row>
    <row r="4842" ht="15">
      <c r="D4842" s="6"/>
    </row>
    <row r="4843" ht="15">
      <c r="D4843" s="6"/>
    </row>
    <row r="4844" ht="15">
      <c r="D4844" s="6"/>
    </row>
    <row r="4845" ht="15">
      <c r="D4845" s="6"/>
    </row>
    <row r="4846" ht="15">
      <c r="D4846" s="6"/>
    </row>
    <row r="4847" ht="15">
      <c r="D4847" s="6"/>
    </row>
    <row r="4848" ht="15">
      <c r="D4848" s="6"/>
    </row>
    <row r="4849" ht="15">
      <c r="D4849" s="6"/>
    </row>
    <row r="4850" ht="15">
      <c r="D4850" s="6"/>
    </row>
    <row r="4851" ht="15">
      <c r="D4851" s="6"/>
    </row>
    <row r="4852" ht="15">
      <c r="D4852" s="6"/>
    </row>
    <row r="4853" ht="15">
      <c r="D4853" s="6"/>
    </row>
    <row r="4854" ht="15">
      <c r="D4854" s="6"/>
    </row>
    <row r="4855" ht="15">
      <c r="D4855" s="6"/>
    </row>
    <row r="4856" ht="15">
      <c r="D4856" s="6"/>
    </row>
    <row r="4857" ht="15">
      <c r="D4857" s="6"/>
    </row>
    <row r="4858" ht="15">
      <c r="D4858" s="6"/>
    </row>
    <row r="4859" ht="15">
      <c r="D4859" s="6"/>
    </row>
    <row r="4860" ht="15">
      <c r="D4860" s="6"/>
    </row>
    <row r="4861" ht="15">
      <c r="D4861" s="6"/>
    </row>
    <row r="4862" ht="15">
      <c r="D4862" s="6"/>
    </row>
    <row r="4863" ht="15">
      <c r="D4863" s="6"/>
    </row>
    <row r="4864" ht="15">
      <c r="D4864" s="6"/>
    </row>
    <row r="4865" ht="15">
      <c r="D4865" s="6"/>
    </row>
    <row r="4866" ht="15">
      <c r="D4866" s="6"/>
    </row>
    <row r="4867" ht="15">
      <c r="D4867" s="6"/>
    </row>
    <row r="4868" ht="15">
      <c r="D4868" s="6"/>
    </row>
    <row r="4869" ht="15">
      <c r="D4869" s="6"/>
    </row>
    <row r="4870" ht="15">
      <c r="D4870" s="6"/>
    </row>
    <row r="4871" ht="15">
      <c r="D4871" s="6"/>
    </row>
    <row r="4872" ht="15">
      <c r="D4872" s="6"/>
    </row>
    <row r="4873" ht="15">
      <c r="D4873" s="6"/>
    </row>
    <row r="4874" ht="15">
      <c r="D4874" s="6"/>
    </row>
    <row r="4875" ht="15">
      <c r="D4875" s="6"/>
    </row>
    <row r="4876" ht="15">
      <c r="D4876" s="6"/>
    </row>
    <row r="4877" ht="15">
      <c r="D4877" s="6"/>
    </row>
    <row r="4878" ht="15">
      <c r="D4878" s="6"/>
    </row>
    <row r="4879" ht="15">
      <c r="D4879" s="6"/>
    </row>
    <row r="4880" ht="15">
      <c r="D4880" s="6"/>
    </row>
    <row r="4881" ht="15">
      <c r="D4881" s="6"/>
    </row>
    <row r="4882" ht="15">
      <c r="D4882" s="6"/>
    </row>
    <row r="4883" ht="15">
      <c r="D4883" s="6"/>
    </row>
    <row r="4884" ht="15">
      <c r="D4884" s="6"/>
    </row>
    <row r="4885" ht="15">
      <c r="D4885" s="6"/>
    </row>
    <row r="4886" ht="15">
      <c r="D4886" s="6"/>
    </row>
    <row r="4887" ht="15">
      <c r="D4887" s="6"/>
    </row>
    <row r="4888" ht="15">
      <c r="D4888" s="6"/>
    </row>
    <row r="4889" ht="15">
      <c r="D4889" s="6"/>
    </row>
    <row r="4890" ht="15">
      <c r="D4890" s="6"/>
    </row>
    <row r="4891" ht="15">
      <c r="D4891" s="6"/>
    </row>
    <row r="4892" ht="15">
      <c r="D4892" s="6"/>
    </row>
    <row r="4893" ht="15">
      <c r="D4893" s="6"/>
    </row>
    <row r="4894" ht="15">
      <c r="D4894" s="6"/>
    </row>
    <row r="4895" ht="15">
      <c r="D4895" s="6"/>
    </row>
    <row r="4896" ht="15">
      <c r="D4896" s="6"/>
    </row>
    <row r="4897" ht="15">
      <c r="D4897" s="6"/>
    </row>
    <row r="4898" ht="15">
      <c r="D4898" s="6"/>
    </row>
    <row r="4899" ht="15">
      <c r="D4899" s="6"/>
    </row>
    <row r="4900" ht="15">
      <c r="D4900" s="6"/>
    </row>
    <row r="4901" ht="15">
      <c r="D4901" s="6"/>
    </row>
    <row r="4902" ht="15">
      <c r="D4902" s="6"/>
    </row>
    <row r="4903" ht="15">
      <c r="D4903" s="6"/>
    </row>
    <row r="4904" ht="15">
      <c r="D4904" s="6"/>
    </row>
    <row r="4905" ht="15">
      <c r="D4905" s="6"/>
    </row>
    <row r="4906" ht="15">
      <c r="D4906" s="6"/>
    </row>
    <row r="4907" ht="15">
      <c r="D4907" s="6"/>
    </row>
    <row r="4908" ht="15">
      <c r="D4908" s="6"/>
    </row>
    <row r="4909" ht="15">
      <c r="D4909" s="6"/>
    </row>
    <row r="4910" ht="15">
      <c r="D4910" s="6"/>
    </row>
    <row r="4911" ht="15">
      <c r="D4911" s="6"/>
    </row>
    <row r="4912" ht="15">
      <c r="D4912" s="6"/>
    </row>
    <row r="4913" ht="15">
      <c r="D4913" s="6"/>
    </row>
    <row r="4914" ht="15">
      <c r="D4914" s="6"/>
    </row>
    <row r="4915" ht="15">
      <c r="D4915" s="6"/>
    </row>
    <row r="4916" ht="15">
      <c r="D4916" s="6"/>
    </row>
    <row r="4917" ht="15">
      <c r="D4917" s="6"/>
    </row>
    <row r="4918" ht="15">
      <c r="D4918" s="6"/>
    </row>
    <row r="4919" ht="15">
      <c r="D4919" s="6"/>
    </row>
    <row r="4920" ht="15">
      <c r="D4920" s="6"/>
    </row>
    <row r="4921" ht="15">
      <c r="D4921" s="6"/>
    </row>
    <row r="4922" ht="15">
      <c r="D4922" s="6"/>
    </row>
    <row r="4923" ht="15">
      <c r="D4923" s="6"/>
    </row>
    <row r="4924" ht="15">
      <c r="D4924" s="6"/>
    </row>
    <row r="4925" ht="15">
      <c r="D4925" s="6"/>
    </row>
    <row r="4926" ht="15">
      <c r="D4926" s="6"/>
    </row>
    <row r="4927" ht="15">
      <c r="D4927" s="6"/>
    </row>
    <row r="4928" ht="15">
      <c r="D4928" s="6"/>
    </row>
    <row r="4929" ht="15">
      <c r="D4929" s="6"/>
    </row>
    <row r="4930" ht="15">
      <c r="D4930" s="6"/>
    </row>
    <row r="4931" ht="15">
      <c r="D4931" s="6"/>
    </row>
    <row r="4932" ht="15">
      <c r="D4932" s="6"/>
    </row>
    <row r="4933" ht="15">
      <c r="D4933" s="6"/>
    </row>
    <row r="4934" ht="15">
      <c r="D4934" s="6"/>
    </row>
    <row r="4935" ht="15">
      <c r="D4935" s="6"/>
    </row>
    <row r="4936" ht="15">
      <c r="D4936" s="6"/>
    </row>
    <row r="4937" ht="15">
      <c r="D4937" s="6"/>
    </row>
    <row r="4938" ht="15">
      <c r="D4938" s="6"/>
    </row>
    <row r="4939" ht="15">
      <c r="D4939" s="6"/>
    </row>
    <row r="4940" ht="15">
      <c r="D4940" s="6"/>
    </row>
    <row r="4941" ht="15">
      <c r="D4941" s="6"/>
    </row>
    <row r="4942" ht="15">
      <c r="D4942" s="6"/>
    </row>
    <row r="4943" ht="15">
      <c r="D4943" s="6"/>
    </row>
    <row r="4944" ht="15">
      <c r="D4944" s="6"/>
    </row>
    <row r="4945" ht="15">
      <c r="D4945" s="6"/>
    </row>
    <row r="4946" ht="15">
      <c r="D4946" s="6"/>
    </row>
    <row r="4947" ht="15">
      <c r="D4947" s="6"/>
    </row>
    <row r="4948" ht="15">
      <c r="D4948" s="6"/>
    </row>
    <row r="4949" ht="15">
      <c r="D4949" s="6"/>
    </row>
    <row r="4950" ht="15">
      <c r="D4950" s="6"/>
    </row>
    <row r="4951" ht="15">
      <c r="D4951" s="6"/>
    </row>
    <row r="4952" ht="15">
      <c r="D4952" s="6"/>
    </row>
    <row r="4953" ht="15">
      <c r="D4953" s="6"/>
    </row>
    <row r="4954" ht="15">
      <c r="D4954" s="6"/>
    </row>
    <row r="4955" ht="15">
      <c r="D4955" s="6"/>
    </row>
    <row r="4956" ht="15">
      <c r="D4956" s="6"/>
    </row>
    <row r="4957" ht="15">
      <c r="D4957" s="6"/>
    </row>
    <row r="4958" ht="15">
      <c r="D4958" s="6"/>
    </row>
    <row r="4959" ht="15">
      <c r="D4959" s="6"/>
    </row>
    <row r="4960" ht="15">
      <c r="D4960" s="6"/>
    </row>
    <row r="4961" ht="15">
      <c r="D4961" s="6"/>
    </row>
    <row r="4962" ht="15">
      <c r="D4962" s="6"/>
    </row>
    <row r="4963" ht="15">
      <c r="D4963" s="6"/>
    </row>
    <row r="4964" ht="15">
      <c r="D4964" s="6"/>
    </row>
    <row r="4965" ht="15">
      <c r="D4965" s="6"/>
    </row>
    <row r="4966" ht="15">
      <c r="D4966" s="6"/>
    </row>
    <row r="4967" ht="15">
      <c r="D4967" s="6"/>
    </row>
    <row r="4968" ht="15">
      <c r="D4968" s="6"/>
    </row>
    <row r="4969" ht="15">
      <c r="D4969" s="6"/>
    </row>
    <row r="4970" ht="15">
      <c r="D4970" s="6"/>
    </row>
    <row r="4971" ht="15">
      <c r="D4971" s="6"/>
    </row>
    <row r="4972" ht="15">
      <c r="D4972" s="6"/>
    </row>
    <row r="4973" ht="15">
      <c r="D4973" s="6"/>
    </row>
    <row r="4974" ht="15">
      <c r="D4974" s="6"/>
    </row>
    <row r="4975" ht="15">
      <c r="D4975" s="6"/>
    </row>
    <row r="4976" ht="15">
      <c r="D4976" s="6"/>
    </row>
    <row r="4977" ht="15">
      <c r="D4977" s="6"/>
    </row>
    <row r="4978" ht="15">
      <c r="D4978" s="6"/>
    </row>
    <row r="4979" ht="15">
      <c r="D4979" s="6"/>
    </row>
    <row r="4980" ht="15">
      <c r="D4980" s="6"/>
    </row>
    <row r="4981" ht="15">
      <c r="D4981" s="6"/>
    </row>
    <row r="4982" ht="15">
      <c r="D4982" s="6"/>
    </row>
    <row r="4983" ht="15">
      <c r="D4983" s="6"/>
    </row>
    <row r="4984" ht="15">
      <c r="D4984" s="6"/>
    </row>
    <row r="4985" ht="15">
      <c r="D4985" s="6"/>
    </row>
    <row r="4986" ht="15">
      <c r="D4986" s="6"/>
    </row>
    <row r="4987" ht="15">
      <c r="D4987" s="6"/>
    </row>
    <row r="4988" ht="15">
      <c r="D4988" s="6"/>
    </row>
    <row r="4989" ht="15">
      <c r="D4989" s="6"/>
    </row>
    <row r="4990" ht="15">
      <c r="D4990" s="6"/>
    </row>
    <row r="4991" ht="15">
      <c r="D4991" s="6"/>
    </row>
    <row r="4992" ht="15">
      <c r="D4992" s="6"/>
    </row>
    <row r="4993" ht="15">
      <c r="D4993" s="6"/>
    </row>
    <row r="4994" ht="15">
      <c r="D4994" s="6"/>
    </row>
    <row r="4995" ht="15">
      <c r="D4995" s="6"/>
    </row>
    <row r="4996" ht="15">
      <c r="D4996" s="6"/>
    </row>
    <row r="4997" ht="15">
      <c r="D4997" s="6"/>
    </row>
    <row r="4998" ht="15">
      <c r="D4998" s="6"/>
    </row>
    <row r="4999" ht="15">
      <c r="D4999" s="6"/>
    </row>
    <row r="5000" ht="15">
      <c r="D5000" s="6"/>
    </row>
  </sheetData>
  <sheetProtection/>
  <mergeCells count="14">
    <mergeCell ref="C26:G26"/>
    <mergeCell ref="C29:G29"/>
    <mergeCell ref="C35:G35"/>
    <mergeCell ref="C39:G39"/>
    <mergeCell ref="A1:G1"/>
    <mergeCell ref="C2:G2"/>
    <mergeCell ref="C3:G3"/>
    <mergeCell ref="C4:G4"/>
    <mergeCell ref="A67:B67"/>
    <mergeCell ref="C10:G10"/>
    <mergeCell ref="C13:G13"/>
    <mergeCell ref="C16:G16"/>
    <mergeCell ref="C19:G19"/>
    <mergeCell ref="C22:G22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06"/>
  <sheetViews>
    <sheetView view="pageBreakPreview" zoomScale="60" zoomScalePageLayoutView="0" workbookViewId="0" topLeftCell="A75">
      <selection activeCell="E81" sqref="E81:H81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257" customWidth="1"/>
    <col min="10" max="10" width="20.140625" style="0" customWidth="1"/>
    <col min="11" max="11" width="13.28125" style="0" customWidth="1"/>
  </cols>
  <sheetData>
    <row r="1" ht="15" hidden="1"/>
    <row r="2" ht="15" hidden="1"/>
    <row r="3" spans="2:11" ht="15" hidden="1">
      <c r="B3" s="258"/>
      <c r="C3" s="259"/>
      <c r="D3" s="259"/>
      <c r="E3" s="259"/>
      <c r="F3" s="259"/>
      <c r="G3" s="259"/>
      <c r="H3" s="259"/>
      <c r="I3" s="260"/>
      <c r="J3" s="259"/>
      <c r="K3" s="259"/>
    </row>
    <row r="4" spans="2:4" ht="18" hidden="1">
      <c r="B4" s="261"/>
      <c r="D4" s="262" t="s">
        <v>363</v>
      </c>
    </row>
    <row r="5" ht="15" hidden="1">
      <c r="B5" s="261"/>
    </row>
    <row r="6" spans="2:4" ht="15" hidden="1">
      <c r="B6" s="261"/>
      <c r="D6" s="263" t="s">
        <v>1</v>
      </c>
    </row>
    <row r="7" spans="2:8" ht="15" customHeight="1" hidden="1">
      <c r="B7" s="261"/>
      <c r="E7" s="491" t="str">
        <f>'[1]Rekapitulace stavby'!K6</f>
        <v>Městská třída - část II NÁDRAŽNÍ, Nádražní, Žďár nad Sázavou</v>
      </c>
      <c r="F7" s="491"/>
      <c r="G7" s="491"/>
      <c r="H7" s="491"/>
    </row>
    <row r="8" spans="1:11" ht="15" hidden="1">
      <c r="A8" s="264"/>
      <c r="B8" s="265"/>
      <c r="C8" s="264"/>
      <c r="D8" s="263" t="s">
        <v>4</v>
      </c>
      <c r="E8" s="264"/>
      <c r="F8" s="264"/>
      <c r="G8" s="264"/>
      <c r="H8" s="264"/>
      <c r="I8" s="266"/>
      <c r="J8" s="264"/>
      <c r="K8" s="264"/>
    </row>
    <row r="9" spans="1:11" ht="15" customHeight="1" hidden="1">
      <c r="A9" s="264"/>
      <c r="B9" s="265"/>
      <c r="C9" s="264"/>
      <c r="D9" s="264"/>
      <c r="E9" s="492" t="s">
        <v>364</v>
      </c>
      <c r="F9" s="492"/>
      <c r="G9" s="492"/>
      <c r="H9" s="492"/>
      <c r="I9" s="266"/>
      <c r="J9" s="264"/>
      <c r="K9" s="264"/>
    </row>
    <row r="10" spans="1:11" ht="15" hidden="1">
      <c r="A10" s="264"/>
      <c r="B10" s="265"/>
      <c r="C10" s="264"/>
      <c r="D10" s="264"/>
      <c r="E10" s="264"/>
      <c r="F10" s="264"/>
      <c r="G10" s="264"/>
      <c r="H10" s="264"/>
      <c r="I10" s="266"/>
      <c r="J10" s="264"/>
      <c r="K10" s="264"/>
    </row>
    <row r="11" spans="1:11" ht="15" hidden="1">
      <c r="A11" s="264"/>
      <c r="B11" s="265"/>
      <c r="C11" s="264"/>
      <c r="D11" s="263" t="s">
        <v>365</v>
      </c>
      <c r="E11" s="264"/>
      <c r="F11" s="267" t="s">
        <v>366</v>
      </c>
      <c r="G11" s="264"/>
      <c r="H11" s="264"/>
      <c r="I11" s="268" t="s">
        <v>367</v>
      </c>
      <c r="J11" s="267" t="s">
        <v>368</v>
      </c>
      <c r="K11" s="264"/>
    </row>
    <row r="12" spans="1:11" ht="15" hidden="1">
      <c r="A12" s="264"/>
      <c r="B12" s="265"/>
      <c r="C12" s="264"/>
      <c r="D12" s="263" t="s">
        <v>285</v>
      </c>
      <c r="E12" s="264"/>
      <c r="F12" s="267" t="s">
        <v>369</v>
      </c>
      <c r="G12" s="264"/>
      <c r="H12" s="264"/>
      <c r="I12" s="268" t="s">
        <v>281</v>
      </c>
      <c r="J12" s="269">
        <f>'[1]Rekapitulace stavby'!AN8</f>
        <v>43621</v>
      </c>
      <c r="K12" s="264"/>
    </row>
    <row r="13" spans="1:11" ht="15" hidden="1">
      <c r="A13" s="264"/>
      <c r="B13" s="265"/>
      <c r="C13" s="264"/>
      <c r="D13" s="264"/>
      <c r="E13" s="264"/>
      <c r="F13" s="264"/>
      <c r="G13" s="264"/>
      <c r="H13" s="264"/>
      <c r="I13" s="266"/>
      <c r="J13" s="264"/>
      <c r="K13" s="264"/>
    </row>
    <row r="14" spans="1:11" ht="15" hidden="1">
      <c r="A14" s="264"/>
      <c r="B14" s="265"/>
      <c r="C14" s="264"/>
      <c r="D14" s="263" t="s">
        <v>370</v>
      </c>
      <c r="E14" s="264"/>
      <c r="F14" s="264"/>
      <c r="G14" s="264"/>
      <c r="H14" s="264"/>
      <c r="I14" s="268" t="s">
        <v>371</v>
      </c>
      <c r="J14" s="267">
        <f>IF('[1]Rekapitulace stavby'!AN10="","",'[1]Rekapitulace stavby'!AN10)</f>
      </c>
      <c r="K14" s="264"/>
    </row>
    <row r="15" spans="1:11" ht="15" hidden="1">
      <c r="A15" s="264"/>
      <c r="B15" s="265"/>
      <c r="C15" s="264"/>
      <c r="D15" s="264"/>
      <c r="E15" s="267" t="str">
        <f>IF('[1]Rekapitulace stavby'!E11="","",'[1]Rekapitulace stavby'!E11)</f>
        <v> </v>
      </c>
      <c r="F15" s="264"/>
      <c r="G15" s="264"/>
      <c r="H15" s="264"/>
      <c r="I15" s="268" t="s">
        <v>14</v>
      </c>
      <c r="J15" s="267">
        <f>IF('[1]Rekapitulace stavby'!AN11="","",'[1]Rekapitulace stavby'!AN11)</f>
      </c>
      <c r="K15" s="264"/>
    </row>
    <row r="16" spans="1:11" ht="15" hidden="1">
      <c r="A16" s="264"/>
      <c r="B16" s="265"/>
      <c r="C16" s="264"/>
      <c r="D16" s="264"/>
      <c r="E16" s="264"/>
      <c r="F16" s="264"/>
      <c r="G16" s="264"/>
      <c r="H16" s="264"/>
      <c r="I16" s="266"/>
      <c r="J16" s="264"/>
      <c r="K16" s="264"/>
    </row>
    <row r="17" spans="1:11" ht="15" hidden="1">
      <c r="A17" s="264"/>
      <c r="B17" s="265"/>
      <c r="C17" s="264"/>
      <c r="D17" s="263" t="s">
        <v>227</v>
      </c>
      <c r="E17" s="264"/>
      <c r="F17" s="264"/>
      <c r="G17" s="264"/>
      <c r="H17" s="264"/>
      <c r="I17" s="268" t="s">
        <v>371</v>
      </c>
      <c r="J17" s="270" t="str">
        <f>'[1]Rekapitulace stavby'!AN13</f>
        <v>25531328</v>
      </c>
      <c r="K17" s="264"/>
    </row>
    <row r="18" spans="1:11" ht="15" hidden="1">
      <c r="A18" s="264"/>
      <c r="B18" s="265"/>
      <c r="C18" s="264"/>
      <c r="D18" s="264"/>
      <c r="E18" s="493" t="str">
        <f>'[1]Rekapitulace stavby'!E14</f>
        <v>1. Žďárská plynařská a vodařská, a.s.</v>
      </c>
      <c r="F18" s="493"/>
      <c r="G18" s="493"/>
      <c r="H18" s="493"/>
      <c r="I18" s="268" t="s">
        <v>14</v>
      </c>
      <c r="J18" s="270" t="str">
        <f>'[1]Rekapitulace stavby'!AN14</f>
        <v>CZ25531328</v>
      </c>
      <c r="K18" s="264"/>
    </row>
    <row r="19" spans="1:11" ht="15" hidden="1">
      <c r="A19" s="264"/>
      <c r="B19" s="265"/>
      <c r="C19" s="264"/>
      <c r="D19" s="264"/>
      <c r="E19" s="264"/>
      <c r="F19" s="264"/>
      <c r="G19" s="264"/>
      <c r="H19" s="264"/>
      <c r="I19" s="266"/>
      <c r="J19" s="264"/>
      <c r="K19" s="264"/>
    </row>
    <row r="20" spans="1:11" ht="15" hidden="1">
      <c r="A20" s="264"/>
      <c r="B20" s="265"/>
      <c r="C20" s="264"/>
      <c r="D20" s="263" t="s">
        <v>18</v>
      </c>
      <c r="E20" s="264"/>
      <c r="F20" s="264"/>
      <c r="G20" s="264"/>
      <c r="H20" s="264"/>
      <c r="I20" s="268" t="s">
        <v>371</v>
      </c>
      <c r="J20" s="267" t="s">
        <v>372</v>
      </c>
      <c r="K20" s="264"/>
    </row>
    <row r="21" spans="1:11" ht="15" hidden="1">
      <c r="A21" s="264"/>
      <c r="B21" s="265"/>
      <c r="C21" s="264"/>
      <c r="D21" s="264"/>
      <c r="E21" s="267" t="s">
        <v>373</v>
      </c>
      <c r="F21" s="264"/>
      <c r="G21" s="264"/>
      <c r="H21" s="264"/>
      <c r="I21" s="268" t="s">
        <v>14</v>
      </c>
      <c r="J21" s="267" t="s">
        <v>372</v>
      </c>
      <c r="K21" s="264"/>
    </row>
    <row r="22" spans="1:11" ht="15" hidden="1">
      <c r="A22" s="264"/>
      <c r="B22" s="265"/>
      <c r="C22" s="264"/>
      <c r="D22" s="264"/>
      <c r="E22" s="264"/>
      <c r="F22" s="264"/>
      <c r="G22" s="264"/>
      <c r="H22" s="264"/>
      <c r="I22" s="266"/>
      <c r="J22" s="264"/>
      <c r="K22" s="264"/>
    </row>
    <row r="23" spans="1:11" ht="15" hidden="1">
      <c r="A23" s="264"/>
      <c r="B23" s="265"/>
      <c r="C23" s="264"/>
      <c r="D23" s="263" t="s">
        <v>374</v>
      </c>
      <c r="E23" s="264"/>
      <c r="F23" s="264"/>
      <c r="G23" s="264"/>
      <c r="H23" s="264"/>
      <c r="I23" s="268" t="s">
        <v>371</v>
      </c>
      <c r="J23" s="267">
        <f>IF('[1]Rekapitulace stavby'!AN19="","",'[1]Rekapitulace stavby'!AN19)</f>
      </c>
      <c r="K23" s="264"/>
    </row>
    <row r="24" spans="1:11" ht="15" hidden="1">
      <c r="A24" s="264"/>
      <c r="B24" s="265"/>
      <c r="C24" s="264"/>
      <c r="D24" s="264"/>
      <c r="E24" s="267" t="str">
        <f>IF('[1]Rekapitulace stavby'!E20="","",'[1]Rekapitulace stavby'!E20)</f>
        <v> </v>
      </c>
      <c r="F24" s="264"/>
      <c r="G24" s="264"/>
      <c r="H24" s="264"/>
      <c r="I24" s="268" t="s">
        <v>14</v>
      </c>
      <c r="J24" s="267">
        <f>IF('[1]Rekapitulace stavby'!AN20="","",'[1]Rekapitulace stavby'!AN20)</f>
      </c>
      <c r="K24" s="264"/>
    </row>
    <row r="25" spans="1:11" ht="15" hidden="1">
      <c r="A25" s="264"/>
      <c r="B25" s="265"/>
      <c r="C25" s="264"/>
      <c r="D25" s="264"/>
      <c r="E25" s="264"/>
      <c r="F25" s="264"/>
      <c r="G25" s="264"/>
      <c r="H25" s="264"/>
      <c r="I25" s="266"/>
      <c r="J25" s="264"/>
      <c r="K25" s="264"/>
    </row>
    <row r="26" spans="1:11" ht="15" hidden="1">
      <c r="A26" s="264"/>
      <c r="B26" s="265"/>
      <c r="C26" s="264"/>
      <c r="D26" s="263" t="s">
        <v>288</v>
      </c>
      <c r="E26" s="264"/>
      <c r="F26" s="264"/>
      <c r="G26" s="264"/>
      <c r="H26" s="264"/>
      <c r="I26" s="266"/>
      <c r="J26" s="264"/>
      <c r="K26" s="264"/>
    </row>
    <row r="27" spans="1:11" ht="15" hidden="1">
      <c r="A27" s="271"/>
      <c r="B27" s="272"/>
      <c r="C27" s="271"/>
      <c r="D27" s="271"/>
      <c r="E27" s="494" t="s">
        <v>372</v>
      </c>
      <c r="F27" s="494"/>
      <c r="G27" s="494"/>
      <c r="H27" s="494"/>
      <c r="I27" s="273"/>
      <c r="J27" s="271"/>
      <c r="K27" s="271"/>
    </row>
    <row r="28" spans="1:11" ht="15" hidden="1">
      <c r="A28" s="264"/>
      <c r="B28" s="265"/>
      <c r="C28" s="264"/>
      <c r="D28" s="264"/>
      <c r="E28" s="264"/>
      <c r="F28" s="264"/>
      <c r="G28" s="264"/>
      <c r="H28" s="264"/>
      <c r="I28" s="266"/>
      <c r="J28" s="264"/>
      <c r="K28" s="264"/>
    </row>
    <row r="29" spans="1:11" ht="15" hidden="1">
      <c r="A29" s="264"/>
      <c r="B29" s="265"/>
      <c r="C29" s="264"/>
      <c r="D29" s="274"/>
      <c r="E29" s="274"/>
      <c r="F29" s="274"/>
      <c r="G29" s="274"/>
      <c r="H29" s="274"/>
      <c r="I29" s="275"/>
      <c r="J29" s="274"/>
      <c r="K29" s="274"/>
    </row>
    <row r="30" spans="1:11" ht="15.75" hidden="1">
      <c r="A30" s="264"/>
      <c r="B30" s="265"/>
      <c r="C30" s="264"/>
      <c r="D30" s="276" t="s">
        <v>251</v>
      </c>
      <c r="E30" s="264"/>
      <c r="F30" s="264"/>
      <c r="G30" s="264"/>
      <c r="H30" s="264"/>
      <c r="I30" s="266"/>
      <c r="J30" s="277">
        <f>ROUND(J91,2)</f>
        <v>0</v>
      </c>
      <c r="K30" s="264"/>
    </row>
    <row r="31" spans="1:11" ht="15" hidden="1">
      <c r="A31" s="264"/>
      <c r="B31" s="265"/>
      <c r="C31" s="264"/>
      <c r="D31" s="274"/>
      <c r="E31" s="274"/>
      <c r="F31" s="274"/>
      <c r="G31" s="274"/>
      <c r="H31" s="274"/>
      <c r="I31" s="275"/>
      <c r="J31" s="274"/>
      <c r="K31" s="274"/>
    </row>
    <row r="32" spans="1:11" ht="15" hidden="1">
      <c r="A32" s="264"/>
      <c r="B32" s="265"/>
      <c r="C32" s="264"/>
      <c r="D32" s="264"/>
      <c r="E32" s="264"/>
      <c r="F32" s="278" t="s">
        <v>375</v>
      </c>
      <c r="G32" s="264"/>
      <c r="H32" s="264"/>
      <c r="I32" s="279" t="s">
        <v>376</v>
      </c>
      <c r="J32" s="278" t="s">
        <v>377</v>
      </c>
      <c r="K32" s="264"/>
    </row>
    <row r="33" spans="1:11" ht="15" hidden="1">
      <c r="A33" s="264"/>
      <c r="B33" s="265"/>
      <c r="C33" s="264"/>
      <c r="D33" s="263" t="s">
        <v>378</v>
      </c>
      <c r="E33" s="263" t="s">
        <v>379</v>
      </c>
      <c r="F33" s="280">
        <f>ROUND((SUM(BE91:BE104)),2)</f>
        <v>0</v>
      </c>
      <c r="G33" s="264"/>
      <c r="H33" s="264"/>
      <c r="I33" s="281">
        <v>0.21</v>
      </c>
      <c r="J33" s="280">
        <f>ROUND(((SUM(BE91:BE104))*I33),2)</f>
        <v>0</v>
      </c>
      <c r="K33" s="264"/>
    </row>
    <row r="34" spans="1:11" ht="15" hidden="1">
      <c r="A34" s="264"/>
      <c r="B34" s="265"/>
      <c r="C34" s="264"/>
      <c r="D34" s="264"/>
      <c r="E34" s="263" t="s">
        <v>380</v>
      </c>
      <c r="F34" s="280">
        <f>ROUND((SUM(BF91:BF104)),2)</f>
        <v>0</v>
      </c>
      <c r="G34" s="264"/>
      <c r="H34" s="264"/>
      <c r="I34" s="281">
        <v>0.15</v>
      </c>
      <c r="J34" s="280">
        <f>ROUND(((SUM(BF91:BF104))*I34),2)</f>
        <v>0</v>
      </c>
      <c r="K34" s="264"/>
    </row>
    <row r="35" spans="1:11" ht="15" hidden="1">
      <c r="A35" s="264"/>
      <c r="B35" s="265"/>
      <c r="C35" s="264"/>
      <c r="D35" s="264"/>
      <c r="E35" s="263" t="s">
        <v>381</v>
      </c>
      <c r="F35" s="280">
        <f>ROUND((SUM(BG91:BG104)),2)</f>
        <v>0</v>
      </c>
      <c r="G35" s="264"/>
      <c r="H35" s="264"/>
      <c r="I35" s="281">
        <v>0.21</v>
      </c>
      <c r="J35" s="280">
        <f>0</f>
        <v>0</v>
      </c>
      <c r="K35" s="264"/>
    </row>
    <row r="36" spans="1:11" ht="15" hidden="1">
      <c r="A36" s="264"/>
      <c r="B36" s="265"/>
      <c r="C36" s="264"/>
      <c r="D36" s="264"/>
      <c r="E36" s="263" t="s">
        <v>382</v>
      </c>
      <c r="F36" s="280">
        <f>ROUND((SUM(BH91:BH104)),2)</f>
        <v>0</v>
      </c>
      <c r="G36" s="264"/>
      <c r="H36" s="264"/>
      <c r="I36" s="281">
        <v>0.15</v>
      </c>
      <c r="J36" s="280">
        <f>0</f>
        <v>0</v>
      </c>
      <c r="K36" s="264"/>
    </row>
    <row r="37" spans="1:11" ht="15" hidden="1">
      <c r="A37" s="264"/>
      <c r="B37" s="265"/>
      <c r="C37" s="264"/>
      <c r="D37" s="264"/>
      <c r="E37" s="263" t="s">
        <v>383</v>
      </c>
      <c r="F37" s="280">
        <f>ROUND((SUM(BI91:BI104)),2)</f>
        <v>0</v>
      </c>
      <c r="G37" s="264"/>
      <c r="H37" s="264"/>
      <c r="I37" s="281">
        <v>0</v>
      </c>
      <c r="J37" s="280">
        <f>0</f>
        <v>0</v>
      </c>
      <c r="K37" s="264"/>
    </row>
    <row r="38" spans="1:11" ht="15" hidden="1">
      <c r="A38" s="264"/>
      <c r="B38" s="265"/>
      <c r="C38" s="264"/>
      <c r="D38" s="264"/>
      <c r="E38" s="264"/>
      <c r="F38" s="264"/>
      <c r="G38" s="264"/>
      <c r="H38" s="264"/>
      <c r="I38" s="266"/>
      <c r="J38" s="264"/>
      <c r="K38" s="264"/>
    </row>
    <row r="39" spans="1:11" ht="15.75" hidden="1">
      <c r="A39" s="264"/>
      <c r="B39" s="265"/>
      <c r="C39" s="282"/>
      <c r="D39" s="283" t="s">
        <v>384</v>
      </c>
      <c r="E39" s="284"/>
      <c r="F39" s="284"/>
      <c r="G39" s="285" t="s">
        <v>46</v>
      </c>
      <c r="H39" s="286" t="s">
        <v>39</v>
      </c>
      <c r="I39" s="287"/>
      <c r="J39" s="288">
        <f>SUM(J30:J37)</f>
        <v>0</v>
      </c>
      <c r="K39" s="289"/>
    </row>
    <row r="40" spans="1:11" ht="15" hidden="1">
      <c r="A40" s="264"/>
      <c r="B40" s="290"/>
      <c r="C40" s="291"/>
      <c r="D40" s="291"/>
      <c r="E40" s="291"/>
      <c r="F40" s="291"/>
      <c r="G40" s="291"/>
      <c r="H40" s="291"/>
      <c r="I40" s="292"/>
      <c r="J40" s="291"/>
      <c r="K40" s="291"/>
    </row>
    <row r="44" spans="1:11" ht="15">
      <c r="A44" s="264"/>
      <c r="B44" s="309"/>
      <c r="C44" s="310"/>
      <c r="D44" s="310"/>
      <c r="E44" s="310"/>
      <c r="F44" s="310"/>
      <c r="G44" s="310"/>
      <c r="H44" s="310"/>
      <c r="I44" s="311"/>
      <c r="J44" s="310"/>
      <c r="K44" s="312"/>
    </row>
    <row r="45" spans="1:11" ht="18">
      <c r="A45" s="264"/>
      <c r="B45" s="313"/>
      <c r="C45" s="314" t="s">
        <v>385</v>
      </c>
      <c r="D45" s="315"/>
      <c r="E45" s="315"/>
      <c r="F45" s="315"/>
      <c r="G45" s="315"/>
      <c r="H45" s="315"/>
      <c r="I45" s="316"/>
      <c r="J45" s="315"/>
      <c r="K45" s="317"/>
    </row>
    <row r="46" spans="1:11" ht="15">
      <c r="A46" s="264"/>
      <c r="B46" s="313"/>
      <c r="C46" s="315"/>
      <c r="D46" s="315"/>
      <c r="E46" s="315"/>
      <c r="F46" s="315"/>
      <c r="G46" s="315"/>
      <c r="H46" s="315"/>
      <c r="I46" s="316"/>
      <c r="J46" s="315"/>
      <c r="K46" s="317"/>
    </row>
    <row r="47" spans="1:11" ht="15">
      <c r="A47" s="264"/>
      <c r="B47" s="313"/>
      <c r="C47" s="318" t="s">
        <v>1</v>
      </c>
      <c r="D47" s="315"/>
      <c r="E47" s="315"/>
      <c r="F47" s="315"/>
      <c r="G47" s="315"/>
      <c r="H47" s="315"/>
      <c r="I47" s="316"/>
      <c r="J47" s="315"/>
      <c r="K47" s="317"/>
    </row>
    <row r="48" spans="1:11" ht="15">
      <c r="A48" s="264"/>
      <c r="B48" s="313"/>
      <c r="C48" s="315"/>
      <c r="D48" s="315"/>
      <c r="E48" s="487" t="str">
        <f>E7</f>
        <v>Městská třída - část II NÁDRAŽNÍ, Nádražní, Žďár nad Sázavou</v>
      </c>
      <c r="F48" s="488"/>
      <c r="G48" s="488"/>
      <c r="H48" s="488"/>
      <c r="I48" s="316"/>
      <c r="J48" s="315"/>
      <c r="K48" s="317"/>
    </row>
    <row r="49" spans="1:11" ht="15">
      <c r="A49" s="264"/>
      <c r="B49" s="313"/>
      <c r="C49" s="318" t="s">
        <v>4</v>
      </c>
      <c r="D49" s="315"/>
      <c r="E49" s="315"/>
      <c r="F49" s="315"/>
      <c r="G49" s="315"/>
      <c r="H49" s="315"/>
      <c r="I49" s="316"/>
      <c r="J49" s="315"/>
      <c r="K49" s="317"/>
    </row>
    <row r="50" spans="1:11" ht="15">
      <c r="A50" s="264"/>
      <c r="B50" s="313"/>
      <c r="C50" s="315"/>
      <c r="D50" s="315"/>
      <c r="E50" s="489" t="s">
        <v>430</v>
      </c>
      <c r="F50" s="490"/>
      <c r="G50" s="490"/>
      <c r="H50" s="490"/>
      <c r="I50" s="316"/>
      <c r="J50" s="315"/>
      <c r="K50" s="317"/>
    </row>
    <row r="51" spans="1:11" ht="15">
      <c r="A51" s="264"/>
      <c r="B51" s="313"/>
      <c r="C51" s="315"/>
      <c r="D51" s="315"/>
      <c r="E51" s="315"/>
      <c r="F51" s="315"/>
      <c r="G51" s="315"/>
      <c r="H51" s="315"/>
      <c r="I51" s="316"/>
      <c r="J51" s="315"/>
      <c r="K51" s="317"/>
    </row>
    <row r="52" spans="1:11" ht="15">
      <c r="A52" s="264"/>
      <c r="B52" s="313"/>
      <c r="C52" s="318" t="s">
        <v>285</v>
      </c>
      <c r="D52" s="315"/>
      <c r="E52" s="315"/>
      <c r="F52" s="319" t="str">
        <f>F12</f>
        <v>Žďár nad Sázavou</v>
      </c>
      <c r="G52" s="315"/>
      <c r="H52" s="315"/>
      <c r="I52" s="320" t="s">
        <v>281</v>
      </c>
      <c r="J52" s="321">
        <f>IF(J12="","",J12)</f>
        <v>43621</v>
      </c>
      <c r="K52" s="317"/>
    </row>
    <row r="53" spans="1:11" ht="15">
      <c r="A53" s="264"/>
      <c r="B53" s="313"/>
      <c r="C53" s="315"/>
      <c r="D53" s="315"/>
      <c r="E53" s="315"/>
      <c r="F53" s="315"/>
      <c r="G53" s="315"/>
      <c r="H53" s="315"/>
      <c r="I53" s="316"/>
      <c r="J53" s="315"/>
      <c r="K53" s="317"/>
    </row>
    <row r="54" spans="1:11" ht="30">
      <c r="A54" s="264"/>
      <c r="B54" s="313"/>
      <c r="C54" s="318" t="s">
        <v>370</v>
      </c>
      <c r="D54" s="315"/>
      <c r="E54" s="315"/>
      <c r="F54" s="319" t="s">
        <v>10</v>
      </c>
      <c r="G54" s="315"/>
      <c r="H54" s="315"/>
      <c r="I54" s="320" t="s">
        <v>18</v>
      </c>
      <c r="J54" s="322" t="str">
        <f>E21</f>
        <v>Ing. Petr Novotný, Ph.D.</v>
      </c>
      <c r="K54" s="317"/>
    </row>
    <row r="55" spans="1:11" ht="15">
      <c r="A55" s="264"/>
      <c r="B55" s="313"/>
      <c r="C55" s="318" t="s">
        <v>227</v>
      </c>
      <c r="D55" s="315"/>
      <c r="E55" s="315"/>
      <c r="F55" s="319" t="str">
        <f>IF(E18="","",E18)</f>
        <v>1. Žďárská plynařská a vodařská, a.s.</v>
      </c>
      <c r="G55" s="315"/>
      <c r="H55" s="315"/>
      <c r="I55" s="320" t="s">
        <v>374</v>
      </c>
      <c r="J55" s="322" t="str">
        <f>E24</f>
        <v> </v>
      </c>
      <c r="K55" s="317"/>
    </row>
    <row r="56" spans="1:11" ht="15">
      <c r="A56" s="264"/>
      <c r="B56" s="369"/>
      <c r="C56" s="370"/>
      <c r="D56" s="370"/>
      <c r="E56" s="370"/>
      <c r="F56" s="370"/>
      <c r="G56" s="370"/>
      <c r="H56" s="370"/>
      <c r="I56" s="371"/>
      <c r="J56" s="370"/>
      <c r="K56" s="372"/>
    </row>
    <row r="57" spans="1:11" ht="15" hidden="1">
      <c r="A57" s="264"/>
      <c r="B57" s="265"/>
      <c r="C57" s="293" t="s">
        <v>386</v>
      </c>
      <c r="D57" s="282"/>
      <c r="E57" s="282"/>
      <c r="F57" s="282"/>
      <c r="G57" s="282"/>
      <c r="H57" s="282"/>
      <c r="I57" s="294"/>
      <c r="J57" s="295" t="s">
        <v>387</v>
      </c>
      <c r="K57" s="282"/>
    </row>
    <row r="58" spans="1:11" ht="15" hidden="1">
      <c r="A58" s="264"/>
      <c r="B58" s="265"/>
      <c r="C58" s="264"/>
      <c r="D58" s="264"/>
      <c r="E58" s="264"/>
      <c r="F58" s="264"/>
      <c r="G58" s="264"/>
      <c r="H58" s="264"/>
      <c r="I58" s="266"/>
      <c r="J58" s="264"/>
      <c r="K58" s="264"/>
    </row>
    <row r="59" spans="1:11" ht="15.75" hidden="1">
      <c r="A59" s="264"/>
      <c r="B59" s="265"/>
      <c r="C59" s="296" t="s">
        <v>388</v>
      </c>
      <c r="D59" s="264"/>
      <c r="E59" s="264"/>
      <c r="F59" s="264"/>
      <c r="G59" s="264"/>
      <c r="H59" s="264"/>
      <c r="I59" s="266"/>
      <c r="J59" s="277">
        <f>J91</f>
        <v>0</v>
      </c>
      <c r="K59" s="264"/>
    </row>
    <row r="60" spans="1:11" ht="15" hidden="1">
      <c r="A60" s="297"/>
      <c r="B60" s="298"/>
      <c r="C60" s="297"/>
      <c r="D60" s="299" t="s">
        <v>389</v>
      </c>
      <c r="E60" s="300"/>
      <c r="F60" s="300"/>
      <c r="G60" s="300"/>
      <c r="H60" s="300"/>
      <c r="I60" s="301"/>
      <c r="J60" s="302">
        <f>J92</f>
        <v>0</v>
      </c>
      <c r="K60" s="297"/>
    </row>
    <row r="61" spans="1:11" ht="15" hidden="1">
      <c r="A61" s="303"/>
      <c r="B61" s="304"/>
      <c r="C61" s="303"/>
      <c r="D61" s="305" t="s">
        <v>390</v>
      </c>
      <c r="E61" s="306"/>
      <c r="F61" s="306"/>
      <c r="G61" s="306"/>
      <c r="H61" s="306"/>
      <c r="I61" s="307"/>
      <c r="J61" s="308">
        <f>J93</f>
        <v>0</v>
      </c>
      <c r="K61" s="303"/>
    </row>
    <row r="62" spans="1:11" ht="15" hidden="1">
      <c r="A62" s="303"/>
      <c r="B62" s="304"/>
      <c r="C62" s="303"/>
      <c r="D62" s="305" t="s">
        <v>391</v>
      </c>
      <c r="E62" s="306"/>
      <c r="F62" s="306"/>
      <c r="G62" s="306"/>
      <c r="H62" s="306"/>
      <c r="I62" s="307"/>
      <c r="J62" s="308">
        <v>0</v>
      </c>
      <c r="K62" s="303"/>
    </row>
    <row r="63" spans="1:11" ht="15" hidden="1">
      <c r="A63" s="303"/>
      <c r="B63" s="304"/>
      <c r="C63" s="303"/>
      <c r="D63" s="305" t="s">
        <v>392</v>
      </c>
      <c r="E63" s="306"/>
      <c r="F63" s="306"/>
      <c r="G63" s="306"/>
      <c r="H63" s="306"/>
      <c r="I63" s="307"/>
      <c r="J63" s="308">
        <v>0</v>
      </c>
      <c r="K63" s="303"/>
    </row>
    <row r="64" spans="1:11" ht="15" hidden="1">
      <c r="A64" s="303"/>
      <c r="B64" s="304"/>
      <c r="C64" s="303"/>
      <c r="D64" s="305" t="s">
        <v>393</v>
      </c>
      <c r="E64" s="306"/>
      <c r="F64" s="306"/>
      <c r="G64" s="306"/>
      <c r="H64" s="306"/>
      <c r="I64" s="307"/>
      <c r="J64" s="308">
        <f>J101</f>
        <v>0</v>
      </c>
      <c r="K64" s="303"/>
    </row>
    <row r="65" spans="1:11" ht="15" hidden="1">
      <c r="A65" s="303"/>
      <c r="B65" s="304"/>
      <c r="C65" s="303"/>
      <c r="D65" s="305" t="s">
        <v>394</v>
      </c>
      <c r="E65" s="306"/>
      <c r="F65" s="306"/>
      <c r="G65" s="306"/>
      <c r="H65" s="306"/>
      <c r="I65" s="307"/>
      <c r="J65" s="308">
        <v>0</v>
      </c>
      <c r="K65" s="303"/>
    </row>
    <row r="66" spans="1:11" ht="15" hidden="1">
      <c r="A66" s="303"/>
      <c r="B66" s="304"/>
      <c r="C66" s="303"/>
      <c r="D66" s="305" t="s">
        <v>395</v>
      </c>
      <c r="E66" s="306"/>
      <c r="F66" s="306"/>
      <c r="G66" s="306"/>
      <c r="H66" s="306"/>
      <c r="I66" s="307"/>
      <c r="J66" s="308">
        <v>0</v>
      </c>
      <c r="K66" s="303"/>
    </row>
    <row r="67" spans="1:11" ht="15" hidden="1">
      <c r="A67" s="303"/>
      <c r="B67" s="304"/>
      <c r="C67" s="303"/>
      <c r="D67" s="305" t="s">
        <v>396</v>
      </c>
      <c r="E67" s="306"/>
      <c r="F67" s="306"/>
      <c r="G67" s="306"/>
      <c r="H67" s="306"/>
      <c r="I67" s="307"/>
      <c r="J67" s="308">
        <v>0</v>
      </c>
      <c r="K67" s="303"/>
    </row>
    <row r="68" spans="1:11" ht="15" hidden="1">
      <c r="A68" s="303"/>
      <c r="B68" s="304"/>
      <c r="C68" s="303"/>
      <c r="D68" s="305" t="s">
        <v>397</v>
      </c>
      <c r="E68" s="306"/>
      <c r="F68" s="306"/>
      <c r="G68" s="306"/>
      <c r="H68" s="306"/>
      <c r="I68" s="307"/>
      <c r="J68" s="308">
        <v>0</v>
      </c>
      <c r="K68" s="303"/>
    </row>
    <row r="69" spans="1:11" ht="15" hidden="1">
      <c r="A69" s="303"/>
      <c r="B69" s="304"/>
      <c r="C69" s="303"/>
      <c r="D69" s="305" t="s">
        <v>398</v>
      </c>
      <c r="E69" s="306"/>
      <c r="F69" s="306"/>
      <c r="G69" s="306"/>
      <c r="H69" s="306"/>
      <c r="I69" s="307"/>
      <c r="J69" s="308">
        <v>0</v>
      </c>
      <c r="K69" s="303"/>
    </row>
    <row r="70" spans="1:11" ht="15" hidden="1">
      <c r="A70" s="297"/>
      <c r="B70" s="298"/>
      <c r="C70" s="297"/>
      <c r="D70" s="299" t="s">
        <v>399</v>
      </c>
      <c r="E70" s="300"/>
      <c r="F70" s="300"/>
      <c r="G70" s="300"/>
      <c r="H70" s="300"/>
      <c r="I70" s="301"/>
      <c r="J70" s="302">
        <v>0</v>
      </c>
      <c r="K70" s="297"/>
    </row>
    <row r="71" spans="1:11" ht="15" hidden="1">
      <c r="A71" s="303"/>
      <c r="B71" s="304"/>
      <c r="C71" s="303"/>
      <c r="D71" s="305" t="s">
        <v>400</v>
      </c>
      <c r="E71" s="306"/>
      <c r="F71" s="306"/>
      <c r="G71" s="306"/>
      <c r="H71" s="306"/>
      <c r="I71" s="307"/>
      <c r="J71" s="308">
        <v>0</v>
      </c>
      <c r="K71" s="303"/>
    </row>
    <row r="72" spans="1:11" ht="15" hidden="1">
      <c r="A72" s="264"/>
      <c r="B72" s="265"/>
      <c r="C72" s="264"/>
      <c r="D72" s="264"/>
      <c r="E72" s="264"/>
      <c r="F72" s="264"/>
      <c r="G72" s="264"/>
      <c r="H72" s="264"/>
      <c r="I72" s="266"/>
      <c r="J72" s="264"/>
      <c r="K72" s="264"/>
    </row>
    <row r="73" spans="1:11" ht="15" hidden="1">
      <c r="A73" s="264"/>
      <c r="B73" s="290"/>
      <c r="C73" s="291"/>
      <c r="D73" s="291"/>
      <c r="E73" s="291"/>
      <c r="F73" s="291"/>
      <c r="G73" s="291"/>
      <c r="H73" s="291"/>
      <c r="I73" s="292"/>
      <c r="J73" s="291"/>
      <c r="K73" s="291"/>
    </row>
    <row r="74" ht="15" hidden="1"/>
    <row r="77" spans="1:11" ht="15">
      <c r="A77" s="264"/>
      <c r="B77" s="309"/>
      <c r="C77" s="310"/>
      <c r="D77" s="310"/>
      <c r="E77" s="310"/>
      <c r="F77" s="310"/>
      <c r="G77" s="310"/>
      <c r="H77" s="310"/>
      <c r="I77" s="311"/>
      <c r="J77" s="310"/>
      <c r="K77" s="312"/>
    </row>
    <row r="78" spans="1:11" ht="18">
      <c r="A78" s="264"/>
      <c r="B78" s="313"/>
      <c r="C78" s="314" t="s">
        <v>401</v>
      </c>
      <c r="D78" s="315"/>
      <c r="E78" s="315"/>
      <c r="F78" s="315"/>
      <c r="G78" s="315"/>
      <c r="H78" s="315"/>
      <c r="I78" s="316"/>
      <c r="J78" s="315"/>
      <c r="K78" s="317"/>
    </row>
    <row r="79" spans="1:11" ht="15">
      <c r="A79" s="264"/>
      <c r="B79" s="313"/>
      <c r="C79" s="315"/>
      <c r="D79" s="315"/>
      <c r="E79" s="315"/>
      <c r="F79" s="315"/>
      <c r="G79" s="315"/>
      <c r="H79" s="315"/>
      <c r="I79" s="316"/>
      <c r="J79" s="315"/>
      <c r="K79" s="317"/>
    </row>
    <row r="80" spans="1:11" ht="15">
      <c r="A80" s="264"/>
      <c r="B80" s="313"/>
      <c r="C80" s="318" t="s">
        <v>1</v>
      </c>
      <c r="D80" s="315"/>
      <c r="E80" s="315"/>
      <c r="F80" s="315"/>
      <c r="G80" s="315"/>
      <c r="H80" s="315"/>
      <c r="I80" s="316"/>
      <c r="J80" s="315"/>
      <c r="K80" s="317"/>
    </row>
    <row r="81" spans="1:11" ht="15">
      <c r="A81" s="264"/>
      <c r="B81" s="313"/>
      <c r="C81" s="315"/>
      <c r="D81" s="315"/>
      <c r="E81" s="487" t="str">
        <f>E7</f>
        <v>Městská třída - část II NÁDRAŽNÍ, Nádražní, Žďár nad Sázavou</v>
      </c>
      <c r="F81" s="488"/>
      <c r="G81" s="488"/>
      <c r="H81" s="488"/>
      <c r="I81" s="316"/>
      <c r="J81" s="315"/>
      <c r="K81" s="317"/>
    </row>
    <row r="82" spans="1:11" ht="15">
      <c r="A82" s="264"/>
      <c r="B82" s="313"/>
      <c r="C82" s="318" t="s">
        <v>4</v>
      </c>
      <c r="D82" s="315"/>
      <c r="E82" s="315"/>
      <c r="F82" s="315"/>
      <c r="G82" s="315"/>
      <c r="H82" s="315"/>
      <c r="I82" s="316"/>
      <c r="J82" s="315"/>
      <c r="K82" s="317"/>
    </row>
    <row r="83" spans="1:11" ht="15">
      <c r="A83" s="264"/>
      <c r="B83" s="313"/>
      <c r="C83" s="315"/>
      <c r="D83" s="315"/>
      <c r="E83" s="489" t="str">
        <f>E9</f>
        <v>SO 101 - Pozemní komunikace</v>
      </c>
      <c r="F83" s="490"/>
      <c r="G83" s="490"/>
      <c r="H83" s="490"/>
      <c r="I83" s="316"/>
      <c r="J83" s="315"/>
      <c r="K83" s="317"/>
    </row>
    <row r="84" spans="1:11" ht="15">
      <c r="A84" s="264"/>
      <c r="B84" s="313"/>
      <c r="C84" s="315"/>
      <c r="D84" s="315"/>
      <c r="E84" s="315"/>
      <c r="F84" s="315"/>
      <c r="G84" s="315"/>
      <c r="H84" s="315"/>
      <c r="I84" s="316"/>
      <c r="J84" s="315"/>
      <c r="K84" s="317"/>
    </row>
    <row r="85" spans="1:11" ht="15">
      <c r="A85" s="264"/>
      <c r="B85" s="313"/>
      <c r="C85" s="318" t="s">
        <v>285</v>
      </c>
      <c r="D85" s="315"/>
      <c r="E85" s="315"/>
      <c r="F85" s="319" t="str">
        <f>F12</f>
        <v>Žďár nad Sázavou</v>
      </c>
      <c r="G85" s="315"/>
      <c r="H85" s="315"/>
      <c r="I85" s="320" t="s">
        <v>281</v>
      </c>
      <c r="J85" s="321">
        <f>IF(J12="","",J12)</f>
        <v>43621</v>
      </c>
      <c r="K85" s="317"/>
    </row>
    <row r="86" spans="1:11" ht="15">
      <c r="A86" s="264"/>
      <c r="B86" s="313"/>
      <c r="C86" s="315"/>
      <c r="D86" s="315"/>
      <c r="E86" s="315"/>
      <c r="F86" s="315"/>
      <c r="G86" s="315"/>
      <c r="H86" s="315"/>
      <c r="I86" s="316"/>
      <c r="J86" s="315"/>
      <c r="K86" s="317"/>
    </row>
    <row r="87" spans="1:11" ht="30">
      <c r="A87" s="264"/>
      <c r="B87" s="313"/>
      <c r="C87" s="318" t="s">
        <v>370</v>
      </c>
      <c r="D87" s="315"/>
      <c r="E87" s="315"/>
      <c r="F87" s="319" t="str">
        <f>E15</f>
        <v> </v>
      </c>
      <c r="G87" s="315"/>
      <c r="H87" s="315"/>
      <c r="I87" s="320" t="s">
        <v>18</v>
      </c>
      <c r="J87" s="322" t="str">
        <f>E21</f>
        <v>Ing. Petr Novotný, Ph.D.</v>
      </c>
      <c r="K87" s="317"/>
    </row>
    <row r="88" spans="1:11" ht="15">
      <c r="A88" s="264"/>
      <c r="B88" s="313"/>
      <c r="C88" s="318" t="s">
        <v>227</v>
      </c>
      <c r="D88" s="315"/>
      <c r="E88" s="315"/>
      <c r="F88" s="319" t="str">
        <f>IF(E18="","",E18)</f>
        <v>1. Žďárská plynařská a vodařská, a.s.</v>
      </c>
      <c r="G88" s="315"/>
      <c r="H88" s="315"/>
      <c r="I88" s="320" t="s">
        <v>374</v>
      </c>
      <c r="J88" s="322" t="str">
        <f>E24</f>
        <v> </v>
      </c>
      <c r="K88" s="317"/>
    </row>
    <row r="89" spans="1:11" ht="15">
      <c r="A89" s="264"/>
      <c r="B89" s="313"/>
      <c r="C89" s="315"/>
      <c r="D89" s="315"/>
      <c r="E89" s="315"/>
      <c r="F89" s="315"/>
      <c r="G89" s="315"/>
      <c r="H89" s="315"/>
      <c r="I89" s="316"/>
      <c r="J89" s="315"/>
      <c r="K89" s="317"/>
    </row>
    <row r="90" spans="1:11" ht="24">
      <c r="A90" s="323"/>
      <c r="B90" s="324"/>
      <c r="C90" s="325" t="s">
        <v>402</v>
      </c>
      <c r="D90" s="326" t="s">
        <v>403</v>
      </c>
      <c r="E90" s="326" t="s">
        <v>404</v>
      </c>
      <c r="F90" s="326" t="s">
        <v>405</v>
      </c>
      <c r="G90" s="326" t="s">
        <v>75</v>
      </c>
      <c r="H90" s="326" t="s">
        <v>76</v>
      </c>
      <c r="I90" s="327" t="s">
        <v>406</v>
      </c>
      <c r="J90" s="326" t="s">
        <v>387</v>
      </c>
      <c r="K90" s="328" t="s">
        <v>407</v>
      </c>
    </row>
    <row r="91" spans="1:11" ht="15.75">
      <c r="A91" s="264"/>
      <c r="B91" s="313"/>
      <c r="C91" s="329" t="s">
        <v>408</v>
      </c>
      <c r="D91" s="315"/>
      <c r="E91" s="315"/>
      <c r="F91" s="315"/>
      <c r="G91" s="315"/>
      <c r="H91" s="315"/>
      <c r="I91" s="316"/>
      <c r="J91" s="330">
        <f>J92</f>
        <v>0</v>
      </c>
      <c r="K91" s="317"/>
    </row>
    <row r="92" spans="1:11" ht="15.75">
      <c r="A92" s="331"/>
      <c r="B92" s="332"/>
      <c r="C92" s="333"/>
      <c r="D92" s="334" t="s">
        <v>409</v>
      </c>
      <c r="E92" s="335" t="s">
        <v>34</v>
      </c>
      <c r="F92" s="335" t="s">
        <v>410</v>
      </c>
      <c r="G92" s="333"/>
      <c r="H92" s="333"/>
      <c r="I92" s="336"/>
      <c r="J92" s="337">
        <f>J93+J101</f>
        <v>0</v>
      </c>
      <c r="K92" s="338"/>
    </row>
    <row r="93" spans="1:11" ht="15">
      <c r="A93" s="331"/>
      <c r="B93" s="332"/>
      <c r="C93" s="333"/>
      <c r="D93" s="334" t="s">
        <v>409</v>
      </c>
      <c r="E93" s="339" t="s">
        <v>52</v>
      </c>
      <c r="F93" s="339" t="s">
        <v>53</v>
      </c>
      <c r="G93" s="333"/>
      <c r="H93" s="333"/>
      <c r="I93" s="336"/>
      <c r="J93" s="340">
        <f>BK93</f>
        <v>0</v>
      </c>
      <c r="K93" s="338"/>
    </row>
    <row r="94" spans="1:11" ht="30">
      <c r="A94" s="264"/>
      <c r="B94" s="341"/>
      <c r="C94" s="342" t="s">
        <v>54</v>
      </c>
      <c r="D94" s="342" t="s">
        <v>411</v>
      </c>
      <c r="E94" s="343" t="s">
        <v>412</v>
      </c>
      <c r="F94" s="344" t="s">
        <v>413</v>
      </c>
      <c r="G94" s="345" t="s">
        <v>101</v>
      </c>
      <c r="H94" s="346">
        <v>186.3</v>
      </c>
      <c r="I94" s="347">
        <v>137.2</v>
      </c>
      <c r="J94" s="348">
        <f>ROUND(I94*H94,2)</f>
        <v>25560.36</v>
      </c>
      <c r="K94" s="349" t="s">
        <v>414</v>
      </c>
    </row>
    <row r="95" spans="1:11" ht="19.5">
      <c r="A95" s="264"/>
      <c r="B95" s="313"/>
      <c r="C95" s="315"/>
      <c r="D95" s="350" t="s">
        <v>415</v>
      </c>
      <c r="E95" s="315"/>
      <c r="F95" s="351" t="s">
        <v>416</v>
      </c>
      <c r="G95" s="315"/>
      <c r="H95" s="315"/>
      <c r="I95" s="316"/>
      <c r="J95" s="315"/>
      <c r="K95" s="317"/>
    </row>
    <row r="96" spans="1:11" ht="30">
      <c r="A96" s="264"/>
      <c r="B96" s="341"/>
      <c r="C96" s="342" t="s">
        <v>417</v>
      </c>
      <c r="D96" s="342" t="s">
        <v>411</v>
      </c>
      <c r="E96" s="343" t="s">
        <v>418</v>
      </c>
      <c r="F96" s="344" t="s">
        <v>419</v>
      </c>
      <c r="G96" s="345" t="s">
        <v>101</v>
      </c>
      <c r="H96" s="346">
        <v>186.3</v>
      </c>
      <c r="I96" s="347">
        <v>31.81</v>
      </c>
      <c r="J96" s="348">
        <f>ROUND(I96*H96,2)</f>
        <v>5926.2</v>
      </c>
      <c r="K96" s="349" t="s">
        <v>414</v>
      </c>
    </row>
    <row r="97" spans="1:11" ht="19.5">
      <c r="A97" s="264"/>
      <c r="B97" s="313"/>
      <c r="C97" s="315"/>
      <c r="D97" s="350" t="s">
        <v>415</v>
      </c>
      <c r="E97" s="315"/>
      <c r="F97" s="351" t="s">
        <v>420</v>
      </c>
      <c r="G97" s="315"/>
      <c r="H97" s="315"/>
      <c r="I97" s="316"/>
      <c r="J97" s="315"/>
      <c r="K97" s="317"/>
    </row>
    <row r="98" spans="1:11" ht="15">
      <c r="A98" s="352"/>
      <c r="B98" s="353"/>
      <c r="C98" s="354"/>
      <c r="D98" s="350" t="s">
        <v>421</v>
      </c>
      <c r="E98" s="355" t="s">
        <v>372</v>
      </c>
      <c r="F98" s="356">
        <f>H94</f>
        <v>186.3</v>
      </c>
      <c r="G98" s="354"/>
      <c r="H98" s="357">
        <f>F98</f>
        <v>186.3</v>
      </c>
      <c r="I98" s="358"/>
      <c r="J98" s="354"/>
      <c r="K98" s="359"/>
    </row>
    <row r="99" spans="1:11" ht="30">
      <c r="A99" s="264"/>
      <c r="B99" s="341"/>
      <c r="C99" s="342" t="s">
        <v>422</v>
      </c>
      <c r="D99" s="342" t="s">
        <v>411</v>
      </c>
      <c r="E99" s="343" t="s">
        <v>423</v>
      </c>
      <c r="F99" s="360" t="s">
        <v>424</v>
      </c>
      <c r="G99" s="345" t="s">
        <v>101</v>
      </c>
      <c r="H99" s="346">
        <v>186.3</v>
      </c>
      <c r="I99" s="347">
        <v>120.3</v>
      </c>
      <c r="J99" s="348">
        <f>ROUND(I99*H99,2)</f>
        <v>22411.89</v>
      </c>
      <c r="K99" s="349" t="s">
        <v>414</v>
      </c>
    </row>
    <row r="100" spans="1:11" ht="19.5">
      <c r="A100" s="264"/>
      <c r="B100" s="313"/>
      <c r="C100" s="315"/>
      <c r="D100" s="350" t="s">
        <v>415</v>
      </c>
      <c r="E100" s="315"/>
      <c r="F100" s="351" t="s">
        <v>425</v>
      </c>
      <c r="G100" s="315"/>
      <c r="H100" s="315"/>
      <c r="I100" s="316"/>
      <c r="J100" s="315"/>
      <c r="K100" s="317"/>
    </row>
    <row r="101" spans="1:11" ht="15">
      <c r="A101" s="331"/>
      <c r="B101" s="332"/>
      <c r="C101" s="333"/>
      <c r="D101" s="334" t="s">
        <v>409</v>
      </c>
      <c r="E101" s="339" t="s">
        <v>56</v>
      </c>
      <c r="F101" s="339" t="s">
        <v>57</v>
      </c>
      <c r="G101" s="333"/>
      <c r="H101" s="333"/>
      <c r="I101" s="336"/>
      <c r="J101" s="340">
        <f>BK101</f>
        <v>0</v>
      </c>
      <c r="K101" s="338"/>
    </row>
    <row r="102" spans="1:11" ht="30">
      <c r="A102" s="264"/>
      <c r="B102" s="341"/>
      <c r="C102" s="342" t="s">
        <v>426</v>
      </c>
      <c r="D102" s="342" t="s">
        <v>411</v>
      </c>
      <c r="E102" s="343" t="s">
        <v>427</v>
      </c>
      <c r="F102" s="344" t="s">
        <v>428</v>
      </c>
      <c r="G102" s="345" t="s">
        <v>81</v>
      </c>
      <c r="H102" s="346">
        <v>880</v>
      </c>
      <c r="I102" s="347">
        <v>224.62</v>
      </c>
      <c r="J102" s="348">
        <f>ROUND(I102*H102,2)</f>
        <v>197665.6</v>
      </c>
      <c r="K102" s="349" t="s">
        <v>414</v>
      </c>
    </row>
    <row r="103" spans="1:11" ht="15">
      <c r="A103" s="264"/>
      <c r="B103" s="313"/>
      <c r="C103" s="315"/>
      <c r="D103" s="350" t="s">
        <v>415</v>
      </c>
      <c r="E103" s="315"/>
      <c r="F103" s="351" t="s">
        <v>429</v>
      </c>
      <c r="G103" s="315"/>
      <c r="H103" s="315"/>
      <c r="I103" s="316"/>
      <c r="J103" s="315"/>
      <c r="K103" s="317"/>
    </row>
    <row r="104" spans="1:11" ht="15">
      <c r="A104" s="352"/>
      <c r="B104" s="361"/>
      <c r="C104" s="362"/>
      <c r="D104" s="363" t="s">
        <v>421</v>
      </c>
      <c r="E104" s="364" t="s">
        <v>372</v>
      </c>
      <c r="F104" s="365" t="s">
        <v>673</v>
      </c>
      <c r="G104" s="362"/>
      <c r="H104" s="366">
        <v>880</v>
      </c>
      <c r="I104" s="367"/>
      <c r="J104" s="362"/>
      <c r="K104" s="368"/>
    </row>
    <row r="105" ht="15.75" thickBot="1"/>
    <row r="106" spans="9:10" ht="15.75" thickBot="1">
      <c r="I106" s="373" t="s">
        <v>33</v>
      </c>
      <c r="J106" s="374">
        <f>J94+J96+J99+J102</f>
        <v>251564.05</v>
      </c>
    </row>
  </sheetData>
  <sheetProtection/>
  <mergeCells count="8">
    <mergeCell ref="E81:H81"/>
    <mergeCell ref="E83:H83"/>
    <mergeCell ref="E7:H7"/>
    <mergeCell ref="E9:H9"/>
    <mergeCell ref="E18:H18"/>
    <mergeCell ref="E27:H27"/>
    <mergeCell ref="E48:H48"/>
    <mergeCell ref="E50:H50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60" zoomScalePageLayoutView="0" workbookViewId="0" topLeftCell="A1">
      <selection activeCell="O69" sqref="O69"/>
    </sheetView>
  </sheetViews>
  <sheetFormatPr defaultColWidth="9.140625" defaultRowHeight="15"/>
  <cols>
    <col min="1" max="1" width="36.140625" style="386" bestFit="1" customWidth="1"/>
    <col min="2" max="2" width="8.8515625" style="1" bestFit="1" customWidth="1"/>
    <col min="3" max="3" width="14.140625" style="1" bestFit="1" customWidth="1"/>
  </cols>
  <sheetData>
    <row r="1" spans="1:3" ht="15">
      <c r="A1" s="375" t="s">
        <v>50</v>
      </c>
      <c r="B1" s="376" t="s">
        <v>432</v>
      </c>
      <c r="C1" s="376" t="s">
        <v>433</v>
      </c>
    </row>
    <row r="2" spans="1:3" ht="15">
      <c r="A2" s="377" t="s">
        <v>434</v>
      </c>
      <c r="B2" s="378"/>
      <c r="C2" s="378"/>
    </row>
    <row r="3" spans="1:3" ht="15">
      <c r="A3" s="379" t="s">
        <v>435</v>
      </c>
      <c r="B3" s="380">
        <f>('[2]Rozpočet'!F6)</f>
        <v>14256</v>
      </c>
      <c r="C3" s="380"/>
    </row>
    <row r="4" spans="1:3" ht="15">
      <c r="A4" s="379" t="s">
        <v>436</v>
      </c>
      <c r="B4" s="380">
        <f>B3*'[2]Parametry'!B17/100</f>
        <v>513.216</v>
      </c>
      <c r="C4" s="380">
        <f>B3*'[2]Parametry'!B18/100</f>
        <v>142.56</v>
      </c>
    </row>
    <row r="5" spans="1:3" ht="15">
      <c r="A5" s="379" t="s">
        <v>437</v>
      </c>
      <c r="B5" s="380"/>
      <c r="C5" s="380">
        <f>('[2]Rozpočet'!F21+'[2]Rozpočet'!F43)+0</f>
        <v>34595.71000000001</v>
      </c>
    </row>
    <row r="6" spans="1:3" ht="15">
      <c r="A6" s="379" t="s">
        <v>438</v>
      </c>
      <c r="B6" s="380"/>
      <c r="C6" s="380">
        <f>('[2]Rozpočet'!H6)+('[2]Rozpočet'!H21+'[2]Rozpočet'!H43)+0</f>
        <v>12085.15</v>
      </c>
    </row>
    <row r="7" spans="1:3" ht="15">
      <c r="A7" s="381" t="s">
        <v>439</v>
      </c>
      <c r="B7" s="382">
        <f>B3+B4</f>
        <v>14769.216</v>
      </c>
      <c r="C7" s="382">
        <f>C3+C4+C5+C6</f>
        <v>46823.420000000006</v>
      </c>
    </row>
    <row r="8" spans="1:3" ht="15">
      <c r="A8" s="379" t="s">
        <v>440</v>
      </c>
      <c r="B8" s="380"/>
      <c r="C8" s="380">
        <f>(C5+C6)*'[2]Parametry'!B19/100</f>
        <v>2800.8516000000004</v>
      </c>
    </row>
    <row r="9" spans="1:3" ht="15">
      <c r="A9" s="379" t="s">
        <v>441</v>
      </c>
      <c r="B9" s="380"/>
      <c r="C9" s="380">
        <f>0+0</f>
        <v>0</v>
      </c>
    </row>
    <row r="10" spans="1:3" ht="15">
      <c r="A10" s="379" t="s">
        <v>53</v>
      </c>
      <c r="B10" s="380"/>
      <c r="C10" s="380">
        <f>('[2]Rozpočet'!F38)+('[2]Rozpočet'!H38)</f>
        <v>11081.654999999999</v>
      </c>
    </row>
    <row r="11" spans="1:3" ht="15">
      <c r="A11" s="379" t="s">
        <v>442</v>
      </c>
      <c r="B11" s="380"/>
      <c r="C11" s="380">
        <f>(C9+C10)*'[2]Parametry'!B20/100</f>
        <v>0</v>
      </c>
    </row>
    <row r="12" spans="1:3" ht="15">
      <c r="A12" s="381" t="s">
        <v>443</v>
      </c>
      <c r="B12" s="382">
        <f>B7</f>
        <v>14769.216</v>
      </c>
      <c r="C12" s="382">
        <f>C7+C8+C9+C10+C11</f>
        <v>60705.926600000006</v>
      </c>
    </row>
    <row r="13" spans="1:3" ht="15">
      <c r="A13" s="379" t="s">
        <v>444</v>
      </c>
      <c r="B13" s="380"/>
      <c r="C13" s="380">
        <f>(B12+C12)*'[2]Parametry'!B21/100</f>
        <v>0</v>
      </c>
    </row>
    <row r="14" spans="1:3" ht="15">
      <c r="A14" s="379" t="s">
        <v>445</v>
      </c>
      <c r="B14" s="380"/>
      <c r="C14" s="380">
        <f>(B12+C12)*'[2]Parametry'!B22/100</f>
        <v>0</v>
      </c>
    </row>
    <row r="15" spans="1:3" ht="15">
      <c r="A15" s="379" t="s">
        <v>446</v>
      </c>
      <c r="B15" s="380"/>
      <c r="C15" s="380">
        <f>(B7+C7)*'[2]Parametry'!B23/100</f>
        <v>0</v>
      </c>
    </row>
    <row r="16" spans="1:3" ht="15">
      <c r="A16" s="377" t="s">
        <v>447</v>
      </c>
      <c r="B16" s="378"/>
      <c r="C16" s="378">
        <f>B12+C12+C13+C14+C15</f>
        <v>75475.1426</v>
      </c>
    </row>
    <row r="17" spans="1:3" ht="15">
      <c r="A17" s="379" t="s">
        <v>372</v>
      </c>
      <c r="B17" s="380"/>
      <c r="C17" s="380"/>
    </row>
    <row r="18" spans="1:3" ht="15">
      <c r="A18" s="377" t="s">
        <v>35</v>
      </c>
      <c r="B18" s="378"/>
      <c r="C18" s="378"/>
    </row>
    <row r="19" spans="1:3" ht="15">
      <c r="A19" s="379" t="s">
        <v>448</v>
      </c>
      <c r="B19" s="380"/>
      <c r="C19" s="380">
        <f>C12*'[2]Parametry'!B24/100</f>
        <v>0</v>
      </c>
    </row>
    <row r="20" spans="1:3" ht="15">
      <c r="A20" s="379" t="s">
        <v>449</v>
      </c>
      <c r="B20" s="380"/>
      <c r="C20" s="380">
        <f>C12*'[2]Parametry'!B25/100</f>
        <v>0</v>
      </c>
    </row>
    <row r="21" spans="1:3" ht="15">
      <c r="A21" s="377" t="s">
        <v>450</v>
      </c>
      <c r="B21" s="378"/>
      <c r="C21" s="378">
        <f>C19+C20</f>
        <v>0</v>
      </c>
    </row>
    <row r="22" spans="1:3" ht="15">
      <c r="A22" s="379" t="s">
        <v>451</v>
      </c>
      <c r="B22" s="380"/>
      <c r="C22" s="380">
        <f>'[2]Parametry'!B26*'[2]Parametry'!B29*(C16*'[2]Parametry'!B28)^'[2]Parametry'!B27</f>
        <v>0</v>
      </c>
    </row>
    <row r="23" spans="1:3" ht="15">
      <c r="A23" s="379" t="s">
        <v>372</v>
      </c>
      <c r="B23" s="380"/>
      <c r="C23" s="380"/>
    </row>
    <row r="24" spans="1:3" ht="15">
      <c r="A24" s="383" t="s">
        <v>452</v>
      </c>
      <c r="B24" s="384"/>
      <c r="C24" s="384">
        <f>C16+C21+C22</f>
        <v>75475.1426</v>
      </c>
    </row>
    <row r="25" spans="1:3" ht="15">
      <c r="A25" s="379" t="s">
        <v>453</v>
      </c>
      <c r="B25" s="380"/>
      <c r="C25" s="380">
        <f>C24*0.21</f>
        <v>15849.779946</v>
      </c>
    </row>
    <row r="26" spans="1:3" ht="15">
      <c r="A26" s="383" t="s">
        <v>454</v>
      </c>
      <c r="B26" s="384"/>
      <c r="C26" s="384">
        <f>C24+C25</f>
        <v>91324.922546</v>
      </c>
    </row>
    <row r="27" spans="1:3" ht="15">
      <c r="A27" s="379" t="s">
        <v>372</v>
      </c>
      <c r="B27" s="380"/>
      <c r="C27" s="380"/>
    </row>
    <row r="28" spans="1:3" ht="15">
      <c r="A28" s="379" t="s">
        <v>455</v>
      </c>
      <c r="B28" s="380"/>
      <c r="C28" s="380">
        <f>C24*'[2]Parametry'!B30/100</f>
        <v>0</v>
      </c>
    </row>
    <row r="29" spans="1:3" ht="15">
      <c r="A29" s="379" t="s">
        <v>455</v>
      </c>
      <c r="B29" s="380"/>
      <c r="C29" s="380">
        <f>C24*'[2]Parametry'!B31/100</f>
        <v>0</v>
      </c>
    </row>
    <row r="30" spans="1:3" ht="15">
      <c r="A30" s="377" t="s">
        <v>456</v>
      </c>
      <c r="B30" s="385" t="s">
        <v>457</v>
      </c>
      <c r="C30" s="385" t="s">
        <v>458</v>
      </c>
    </row>
    <row r="31" spans="1:3" ht="15">
      <c r="A31" s="379" t="s">
        <v>459</v>
      </c>
      <c r="B31" s="380">
        <f>('[2]Rozpočet'!F6)</f>
        <v>14256</v>
      </c>
      <c r="C31" s="380">
        <f>('[2]Rozpočet'!H6)</f>
        <v>2250</v>
      </c>
    </row>
    <row r="32" spans="1:3" ht="15">
      <c r="A32" s="379" t="s">
        <v>316</v>
      </c>
      <c r="B32" s="380">
        <f>('[2]Rozpočet'!F21)</f>
        <v>34595.71000000001</v>
      </c>
      <c r="C32" s="380">
        <f>('[2]Rozpočet'!H21)</f>
        <v>7183.15</v>
      </c>
    </row>
    <row r="33" spans="1:3" ht="15">
      <c r="A33" s="379" t="s">
        <v>53</v>
      </c>
      <c r="B33" s="380">
        <f>('[2]Rozpočet'!F38)</f>
        <v>9324.9</v>
      </c>
      <c r="C33" s="380">
        <f>('[2]Rozpočet'!H38)</f>
        <v>1756.755</v>
      </c>
    </row>
    <row r="34" spans="1:3" ht="15">
      <c r="A34" s="379" t="s">
        <v>460</v>
      </c>
      <c r="B34" s="380">
        <f>('[2]Rozpočet'!F43)</f>
        <v>0</v>
      </c>
      <c r="C34" s="380">
        <f>('[2]Rozpočet'!H43)</f>
        <v>2652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5"/>
  <cols>
    <col min="1" max="1" width="5.28125" style="386" bestFit="1" customWidth="1"/>
    <col min="2" max="2" width="61.421875" style="386" bestFit="1" customWidth="1"/>
    <col min="3" max="3" width="3.57421875" style="386" bestFit="1" customWidth="1"/>
    <col min="4" max="4" width="5.8515625" style="1" bestFit="1" customWidth="1"/>
    <col min="5" max="5" width="8.00390625" style="1" bestFit="1" customWidth="1"/>
    <col min="6" max="6" width="14.140625" style="1" bestFit="1" customWidth="1"/>
    <col min="7" max="7" width="8.00390625" style="1" bestFit="1" customWidth="1"/>
    <col min="8" max="8" width="12.57421875" style="1" bestFit="1" customWidth="1"/>
    <col min="9" max="9" width="14.00390625" style="1" customWidth="1"/>
  </cols>
  <sheetData>
    <row r="1" spans="1:9" ht="15">
      <c r="A1" s="375" t="s">
        <v>461</v>
      </c>
      <c r="B1" s="375" t="s">
        <v>50</v>
      </c>
      <c r="C1" s="375" t="s">
        <v>462</v>
      </c>
      <c r="D1" s="376" t="s">
        <v>463</v>
      </c>
      <c r="E1" s="376" t="s">
        <v>457</v>
      </c>
      <c r="F1" s="376" t="s">
        <v>464</v>
      </c>
      <c r="G1" s="376" t="s">
        <v>458</v>
      </c>
      <c r="H1" s="376" t="s">
        <v>465</v>
      </c>
      <c r="I1" s="376" t="s">
        <v>51</v>
      </c>
    </row>
    <row r="2" spans="1:9" ht="15">
      <c r="A2" s="383" t="s">
        <v>372</v>
      </c>
      <c r="B2" s="383" t="s">
        <v>459</v>
      </c>
      <c r="C2" s="383" t="s">
        <v>372</v>
      </c>
      <c r="D2" s="384"/>
      <c r="E2" s="384"/>
      <c r="F2" s="384"/>
      <c r="G2" s="384"/>
      <c r="H2" s="384"/>
      <c r="I2" s="384"/>
    </row>
    <row r="3" spans="1:9" ht="15">
      <c r="A3" s="387" t="s">
        <v>372</v>
      </c>
      <c r="B3" s="387" t="s">
        <v>466</v>
      </c>
      <c r="C3" s="387" t="s">
        <v>372</v>
      </c>
      <c r="D3" s="388"/>
      <c r="E3" s="388"/>
      <c r="F3" s="388"/>
      <c r="G3" s="388"/>
      <c r="H3" s="388"/>
      <c r="I3" s="388"/>
    </row>
    <row r="4" spans="1:9" ht="15">
      <c r="A4" s="387" t="s">
        <v>372</v>
      </c>
      <c r="B4" s="387" t="s">
        <v>467</v>
      </c>
      <c r="C4" s="387" t="s">
        <v>372</v>
      </c>
      <c r="D4" s="388"/>
      <c r="E4" s="388"/>
      <c r="F4" s="388"/>
      <c r="G4" s="388"/>
      <c r="H4" s="388"/>
      <c r="I4" s="388"/>
    </row>
    <row r="5" spans="1:9" ht="15">
      <c r="A5" s="379" t="s">
        <v>52</v>
      </c>
      <c r="B5" s="379" t="s">
        <v>468</v>
      </c>
      <c r="C5" s="379" t="s">
        <v>469</v>
      </c>
      <c r="D5" s="380">
        <v>1</v>
      </c>
      <c r="E5" s="380">
        <v>14256</v>
      </c>
      <c r="F5" s="380">
        <f>D5*E5</f>
        <v>14256</v>
      </c>
      <c r="G5" s="380">
        <v>2250</v>
      </c>
      <c r="H5" s="380">
        <f>D5*G5</f>
        <v>2250</v>
      </c>
      <c r="I5" s="380">
        <f>F5+H5</f>
        <v>16506</v>
      </c>
    </row>
    <row r="6" spans="1:9" ht="15">
      <c r="A6" s="383" t="s">
        <v>372</v>
      </c>
      <c r="B6" s="383" t="s">
        <v>470</v>
      </c>
      <c r="C6" s="383" t="s">
        <v>372</v>
      </c>
      <c r="D6" s="384"/>
      <c r="E6" s="384"/>
      <c r="F6" s="384">
        <f>SUM(F3:F5)</f>
        <v>14256</v>
      </c>
      <c r="G6" s="384"/>
      <c r="H6" s="384">
        <f>SUM(H3:H5)</f>
        <v>2250</v>
      </c>
      <c r="I6" s="384">
        <f>SUM(I3:I5)</f>
        <v>16506</v>
      </c>
    </row>
    <row r="7" spans="1:9" ht="15">
      <c r="A7" s="383" t="s">
        <v>372</v>
      </c>
      <c r="B7" s="383" t="s">
        <v>316</v>
      </c>
      <c r="C7" s="383" t="s">
        <v>372</v>
      </c>
      <c r="D7" s="384"/>
      <c r="E7" s="384"/>
      <c r="F7" s="384"/>
      <c r="G7" s="384"/>
      <c r="H7" s="384"/>
      <c r="I7" s="384"/>
    </row>
    <row r="8" spans="1:9" ht="15">
      <c r="A8" s="387" t="s">
        <v>372</v>
      </c>
      <c r="B8" s="387" t="s">
        <v>471</v>
      </c>
      <c r="C8" s="387" t="s">
        <v>372</v>
      </c>
      <c r="D8" s="388"/>
      <c r="E8" s="388"/>
      <c r="F8" s="388"/>
      <c r="G8" s="388"/>
      <c r="H8" s="388"/>
      <c r="I8" s="388"/>
    </row>
    <row r="9" spans="1:9" ht="15">
      <c r="A9" s="379" t="s">
        <v>54</v>
      </c>
      <c r="B9" s="379" t="s">
        <v>472</v>
      </c>
      <c r="C9" s="379" t="s">
        <v>89</v>
      </c>
      <c r="D9" s="380">
        <v>212</v>
      </c>
      <c r="E9" s="380">
        <v>86.9</v>
      </c>
      <c r="F9" s="380">
        <f>D9*E9</f>
        <v>18422.800000000003</v>
      </c>
      <c r="G9" s="380">
        <v>14</v>
      </c>
      <c r="H9" s="380">
        <f>D9*G9</f>
        <v>2968</v>
      </c>
      <c r="I9" s="380">
        <f>F9+H9</f>
        <v>21390.800000000003</v>
      </c>
    </row>
    <row r="10" spans="1:9" ht="15">
      <c r="A10" s="379" t="s">
        <v>417</v>
      </c>
      <c r="B10" s="379" t="s">
        <v>473</v>
      </c>
      <c r="C10" s="379" t="s">
        <v>89</v>
      </c>
      <c r="D10" s="380">
        <v>8.5</v>
      </c>
      <c r="E10" s="380">
        <v>10.26</v>
      </c>
      <c r="F10" s="380">
        <f>D10*E10</f>
        <v>87.21</v>
      </c>
      <c r="G10" s="380">
        <v>8.34</v>
      </c>
      <c r="H10" s="380">
        <f>D10*G10</f>
        <v>70.89</v>
      </c>
      <c r="I10" s="380">
        <f>F10+H10</f>
        <v>158.1</v>
      </c>
    </row>
    <row r="11" spans="1:9" ht="15">
      <c r="A11" s="387" t="s">
        <v>372</v>
      </c>
      <c r="B11" s="387" t="s">
        <v>474</v>
      </c>
      <c r="C11" s="387" t="s">
        <v>372</v>
      </c>
      <c r="D11" s="388"/>
      <c r="E11" s="388"/>
      <c r="F11" s="388"/>
      <c r="G11" s="388"/>
      <c r="H11" s="388"/>
      <c r="I11" s="388"/>
    </row>
    <row r="12" spans="1:9" ht="15">
      <c r="A12" s="379" t="s">
        <v>475</v>
      </c>
      <c r="B12" s="379" t="s">
        <v>476</v>
      </c>
      <c r="C12" s="379" t="s">
        <v>469</v>
      </c>
      <c r="D12" s="380">
        <v>1</v>
      </c>
      <c r="E12" s="380">
        <v>5625</v>
      </c>
      <c r="F12" s="380">
        <f>D12*E12</f>
        <v>5625</v>
      </c>
      <c r="G12" s="380">
        <v>585</v>
      </c>
      <c r="H12" s="380">
        <f>D12*G12</f>
        <v>585</v>
      </c>
      <c r="I12" s="380">
        <f>F12+H12</f>
        <v>6210</v>
      </c>
    </row>
    <row r="13" spans="1:9" ht="15">
      <c r="A13" s="379" t="s">
        <v>422</v>
      </c>
      <c r="B13" s="379" t="s">
        <v>477</v>
      </c>
      <c r="C13" s="379" t="s">
        <v>469</v>
      </c>
      <c r="D13" s="380">
        <v>1</v>
      </c>
      <c r="E13" s="380">
        <v>801</v>
      </c>
      <c r="F13" s="380">
        <f>D13*E13</f>
        <v>801</v>
      </c>
      <c r="G13" s="380">
        <v>225</v>
      </c>
      <c r="H13" s="380">
        <f>D13*G13</f>
        <v>225</v>
      </c>
      <c r="I13" s="380">
        <f>F13+H13</f>
        <v>1026</v>
      </c>
    </row>
    <row r="14" spans="1:9" ht="15">
      <c r="A14" s="379" t="s">
        <v>58</v>
      </c>
      <c r="B14" s="379" t="s">
        <v>478</v>
      </c>
      <c r="C14" s="379" t="s">
        <v>469</v>
      </c>
      <c r="D14" s="380">
        <v>1</v>
      </c>
      <c r="E14" s="380">
        <v>135</v>
      </c>
      <c r="F14" s="380">
        <f>D14*E14</f>
        <v>135</v>
      </c>
      <c r="G14" s="380">
        <v>22.5</v>
      </c>
      <c r="H14" s="380">
        <f>D14*G14</f>
        <v>22.5</v>
      </c>
      <c r="I14" s="380">
        <f>F14+H14</f>
        <v>157.5</v>
      </c>
    </row>
    <row r="15" spans="1:9" ht="15">
      <c r="A15" s="379" t="s">
        <v>479</v>
      </c>
      <c r="B15" s="379" t="s">
        <v>480</v>
      </c>
      <c r="C15" s="379" t="s">
        <v>469</v>
      </c>
      <c r="D15" s="380">
        <v>1</v>
      </c>
      <c r="E15" s="380">
        <v>18</v>
      </c>
      <c r="F15" s="380">
        <f>D15*E15</f>
        <v>18</v>
      </c>
      <c r="G15" s="380">
        <v>31.5</v>
      </c>
      <c r="H15" s="380">
        <f>D15*G15</f>
        <v>31.5</v>
      </c>
      <c r="I15" s="380">
        <f>F15+H15</f>
        <v>49.5</v>
      </c>
    </row>
    <row r="16" spans="1:9" ht="15">
      <c r="A16" s="379" t="s">
        <v>481</v>
      </c>
      <c r="B16" s="379" t="s">
        <v>482</v>
      </c>
      <c r="C16" s="379" t="s">
        <v>469</v>
      </c>
      <c r="D16" s="380">
        <v>1</v>
      </c>
      <c r="E16" s="380">
        <v>94.5</v>
      </c>
      <c r="F16" s="380">
        <f>D16*E16</f>
        <v>94.5</v>
      </c>
      <c r="G16" s="380">
        <v>13.5</v>
      </c>
      <c r="H16" s="380">
        <f>D16*G16</f>
        <v>13.5</v>
      </c>
      <c r="I16" s="380">
        <f>F16+H16</f>
        <v>108</v>
      </c>
    </row>
    <row r="17" spans="1:9" ht="15">
      <c r="A17" s="387" t="s">
        <v>372</v>
      </c>
      <c r="B17" s="387" t="s">
        <v>483</v>
      </c>
      <c r="C17" s="387" t="s">
        <v>372</v>
      </c>
      <c r="D17" s="388"/>
      <c r="E17" s="388"/>
      <c r="F17" s="388"/>
      <c r="G17" s="388"/>
      <c r="H17" s="388"/>
      <c r="I17" s="388"/>
    </row>
    <row r="18" spans="1:9" ht="15">
      <c r="A18" s="379" t="s">
        <v>248</v>
      </c>
      <c r="B18" s="379" t="s">
        <v>484</v>
      </c>
      <c r="C18" s="379" t="s">
        <v>469</v>
      </c>
      <c r="D18" s="380">
        <v>1</v>
      </c>
      <c r="E18" s="380">
        <v>7785</v>
      </c>
      <c r="F18" s="380">
        <f>D18*E18</f>
        <v>7785</v>
      </c>
      <c r="G18" s="380">
        <v>1620</v>
      </c>
      <c r="H18" s="380">
        <f>D18*G18</f>
        <v>1620</v>
      </c>
      <c r="I18" s="380">
        <f>F18+H18</f>
        <v>9405</v>
      </c>
    </row>
    <row r="19" spans="1:9" ht="15">
      <c r="A19" s="379" t="s">
        <v>485</v>
      </c>
      <c r="B19" s="379" t="s">
        <v>486</v>
      </c>
      <c r="C19" s="379" t="s">
        <v>89</v>
      </c>
      <c r="D19" s="380">
        <v>4</v>
      </c>
      <c r="E19" s="380">
        <v>20.7</v>
      </c>
      <c r="F19" s="380">
        <f>D19*E19</f>
        <v>82.8</v>
      </c>
      <c r="G19" s="380">
        <v>89.49</v>
      </c>
      <c r="H19" s="380">
        <f>D19*G19</f>
        <v>357.96</v>
      </c>
      <c r="I19" s="380">
        <f>F19+H19</f>
        <v>440.76</v>
      </c>
    </row>
    <row r="20" spans="1:9" ht="15">
      <c r="A20" s="379" t="s">
        <v>487</v>
      </c>
      <c r="B20" s="379" t="s">
        <v>488</v>
      </c>
      <c r="C20" s="379" t="s">
        <v>89</v>
      </c>
      <c r="D20" s="380">
        <v>60</v>
      </c>
      <c r="E20" s="380">
        <v>25.74</v>
      </c>
      <c r="F20" s="380">
        <f>D20*E20</f>
        <v>1544.3999999999999</v>
      </c>
      <c r="G20" s="380">
        <v>21.48</v>
      </c>
      <c r="H20" s="380">
        <f>D20*G20</f>
        <v>1288.8</v>
      </c>
      <c r="I20" s="380">
        <f>F20+H20</f>
        <v>2833.2</v>
      </c>
    </row>
    <row r="21" spans="1:9" ht="15">
      <c r="A21" s="383" t="s">
        <v>372</v>
      </c>
      <c r="B21" s="383" t="s">
        <v>489</v>
      </c>
      <c r="C21" s="383" t="s">
        <v>372</v>
      </c>
      <c r="D21" s="384"/>
      <c r="E21" s="384"/>
      <c r="F21" s="384">
        <f>SUM(F8:F20)</f>
        <v>34595.71000000001</v>
      </c>
      <c r="G21" s="384"/>
      <c r="H21" s="384">
        <f>SUM(H8:H20)</f>
        <v>7183.15</v>
      </c>
      <c r="I21" s="384">
        <f>SUM(I8:I20)</f>
        <v>41778.86</v>
      </c>
    </row>
    <row r="22" spans="1:9" ht="15">
      <c r="A22" s="383" t="s">
        <v>372</v>
      </c>
      <c r="B22" s="383" t="s">
        <v>53</v>
      </c>
      <c r="C22" s="383" t="s">
        <v>372</v>
      </c>
      <c r="D22" s="384"/>
      <c r="E22" s="384"/>
      <c r="F22" s="384"/>
      <c r="G22" s="384"/>
      <c r="H22" s="384"/>
      <c r="I22" s="384"/>
    </row>
    <row r="23" spans="1:9" ht="15">
      <c r="A23" s="387" t="s">
        <v>372</v>
      </c>
      <c r="B23" s="387" t="s">
        <v>490</v>
      </c>
      <c r="C23" s="387" t="s">
        <v>372</v>
      </c>
      <c r="D23" s="388"/>
      <c r="E23" s="388"/>
      <c r="F23" s="388"/>
      <c r="G23" s="388"/>
      <c r="H23" s="388"/>
      <c r="I23" s="388"/>
    </row>
    <row r="24" spans="1:9" ht="15">
      <c r="A24" s="379" t="s">
        <v>491</v>
      </c>
      <c r="B24" s="379" t="s">
        <v>492</v>
      </c>
      <c r="C24" s="379" t="s">
        <v>81</v>
      </c>
      <c r="D24" s="380">
        <v>8</v>
      </c>
      <c r="E24" s="380"/>
      <c r="F24" s="380">
        <f>D24*E24</f>
        <v>0</v>
      </c>
      <c r="G24" s="380">
        <v>51.3</v>
      </c>
      <c r="H24" s="380">
        <f>D24*G24</f>
        <v>410.4</v>
      </c>
      <c r="I24" s="380">
        <f>F24+H24</f>
        <v>410.4</v>
      </c>
    </row>
    <row r="25" spans="1:9" ht="15">
      <c r="A25" s="387" t="s">
        <v>372</v>
      </c>
      <c r="B25" s="387" t="s">
        <v>493</v>
      </c>
      <c r="C25" s="387" t="s">
        <v>372</v>
      </c>
      <c r="D25" s="388"/>
      <c r="E25" s="388"/>
      <c r="F25" s="388"/>
      <c r="G25" s="388"/>
      <c r="H25" s="388"/>
      <c r="I25" s="388"/>
    </row>
    <row r="26" spans="1:9" ht="15">
      <c r="A26" s="387" t="s">
        <v>372</v>
      </c>
      <c r="B26" s="387" t="s">
        <v>494</v>
      </c>
      <c r="C26" s="387" t="s">
        <v>372</v>
      </c>
      <c r="D26" s="388"/>
      <c r="E26" s="388"/>
      <c r="F26" s="388"/>
      <c r="G26" s="388"/>
      <c r="H26" s="388"/>
      <c r="I26" s="388"/>
    </row>
    <row r="27" spans="1:9" ht="15">
      <c r="A27" s="379" t="s">
        <v>495</v>
      </c>
      <c r="B27" s="379" t="s">
        <v>496</v>
      </c>
      <c r="C27" s="379" t="s">
        <v>101</v>
      </c>
      <c r="D27" s="380">
        <v>0.65</v>
      </c>
      <c r="E27" s="380"/>
      <c r="F27" s="380">
        <f>D27*E27</f>
        <v>0</v>
      </c>
      <c r="G27" s="380">
        <v>488.7</v>
      </c>
      <c r="H27" s="380">
        <f>D27*G27</f>
        <v>317.65500000000003</v>
      </c>
      <c r="I27" s="380">
        <f>F27+H27</f>
        <v>317.65500000000003</v>
      </c>
    </row>
    <row r="28" spans="1:9" ht="15">
      <c r="A28" s="387" t="s">
        <v>372</v>
      </c>
      <c r="B28" s="387" t="s">
        <v>497</v>
      </c>
      <c r="C28" s="387" t="s">
        <v>372</v>
      </c>
      <c r="D28" s="388"/>
      <c r="E28" s="388"/>
      <c r="F28" s="388"/>
      <c r="G28" s="388"/>
      <c r="H28" s="388"/>
      <c r="I28" s="388"/>
    </row>
    <row r="29" spans="1:9" ht="15">
      <c r="A29" s="379" t="s">
        <v>498</v>
      </c>
      <c r="B29" s="379" t="s">
        <v>499</v>
      </c>
      <c r="C29" s="379" t="s">
        <v>469</v>
      </c>
      <c r="D29" s="380">
        <v>1</v>
      </c>
      <c r="E29" s="380">
        <v>3254.4</v>
      </c>
      <c r="F29" s="380">
        <f>D29*E29</f>
        <v>3254.4</v>
      </c>
      <c r="G29" s="380">
        <v>0</v>
      </c>
      <c r="H29" s="380">
        <f>D29*G29</f>
        <v>0</v>
      </c>
      <c r="I29" s="380">
        <f>F29+H29</f>
        <v>3254.4</v>
      </c>
    </row>
    <row r="30" spans="1:9" ht="15">
      <c r="A30" s="387" t="s">
        <v>372</v>
      </c>
      <c r="B30" s="387" t="s">
        <v>500</v>
      </c>
      <c r="C30" s="387" t="s">
        <v>372</v>
      </c>
      <c r="D30" s="388"/>
      <c r="E30" s="388"/>
      <c r="F30" s="388"/>
      <c r="G30" s="388"/>
      <c r="H30" s="388"/>
      <c r="I30" s="388"/>
    </row>
    <row r="31" spans="1:9" ht="15">
      <c r="A31" s="379" t="s">
        <v>501</v>
      </c>
      <c r="B31" s="379" t="s">
        <v>502</v>
      </c>
      <c r="C31" s="379" t="s">
        <v>89</v>
      </c>
      <c r="D31" s="380">
        <v>10</v>
      </c>
      <c r="E31" s="380"/>
      <c r="F31" s="380">
        <f>D31*E31</f>
        <v>0</v>
      </c>
      <c r="G31" s="380">
        <v>109.08</v>
      </c>
      <c r="H31" s="380">
        <v>265.5</v>
      </c>
      <c r="I31" s="380">
        <f>F31+H31</f>
        <v>265.5</v>
      </c>
    </row>
    <row r="32" spans="1:9" ht="15">
      <c r="A32" s="387" t="s">
        <v>372</v>
      </c>
      <c r="B32" s="387" t="s">
        <v>503</v>
      </c>
      <c r="C32" s="387" t="s">
        <v>372</v>
      </c>
      <c r="D32" s="388"/>
      <c r="E32" s="388"/>
      <c r="F32" s="388"/>
      <c r="G32" s="388"/>
      <c r="H32" s="388"/>
      <c r="I32" s="388"/>
    </row>
    <row r="33" spans="1:9" ht="15">
      <c r="A33" s="379" t="s">
        <v>504</v>
      </c>
      <c r="B33" s="379" t="s">
        <v>505</v>
      </c>
      <c r="C33" s="379" t="s">
        <v>89</v>
      </c>
      <c r="D33" s="380">
        <v>10</v>
      </c>
      <c r="E33" s="380">
        <v>40.05</v>
      </c>
      <c r="F33" s="380">
        <f>D33*E33</f>
        <v>400.5</v>
      </c>
      <c r="G33" s="380">
        <v>0</v>
      </c>
      <c r="H33" s="380">
        <f>D33*G33</f>
        <v>0</v>
      </c>
      <c r="I33" s="380">
        <f>F33+H33</f>
        <v>400.5</v>
      </c>
    </row>
    <row r="34" spans="1:9" ht="15">
      <c r="A34" s="387" t="s">
        <v>372</v>
      </c>
      <c r="B34" s="387" t="s">
        <v>506</v>
      </c>
      <c r="C34" s="387" t="s">
        <v>372</v>
      </c>
      <c r="D34" s="388"/>
      <c r="E34" s="388"/>
      <c r="F34" s="388"/>
      <c r="G34" s="388"/>
      <c r="H34" s="388"/>
      <c r="I34" s="388"/>
    </row>
    <row r="35" spans="1:9" ht="15">
      <c r="A35" s="379" t="s">
        <v>507</v>
      </c>
      <c r="B35" s="379" t="s">
        <v>508</v>
      </c>
      <c r="C35" s="379" t="s">
        <v>89</v>
      </c>
      <c r="D35" s="380">
        <v>200</v>
      </c>
      <c r="E35" s="380">
        <v>28.35</v>
      </c>
      <c r="F35" s="380">
        <f>D35*E35</f>
        <v>5670</v>
      </c>
      <c r="G35" s="380">
        <v>0</v>
      </c>
      <c r="H35" s="380">
        <f>D35*G35</f>
        <v>0</v>
      </c>
      <c r="I35" s="380">
        <f>F35+H35</f>
        <v>5670</v>
      </c>
    </row>
    <row r="36" spans="1:9" ht="15">
      <c r="A36" s="387" t="s">
        <v>372</v>
      </c>
      <c r="B36" s="387" t="s">
        <v>509</v>
      </c>
      <c r="C36" s="387" t="s">
        <v>372</v>
      </c>
      <c r="D36" s="388"/>
      <c r="E36" s="388"/>
      <c r="F36" s="388"/>
      <c r="G36" s="388"/>
      <c r="H36" s="388"/>
      <c r="I36" s="388"/>
    </row>
    <row r="37" spans="1:9" ht="15">
      <c r="A37" s="379" t="s">
        <v>510</v>
      </c>
      <c r="B37" s="379" t="s">
        <v>511</v>
      </c>
      <c r="C37" s="379" t="s">
        <v>89</v>
      </c>
      <c r="D37" s="380">
        <v>10</v>
      </c>
      <c r="E37" s="380"/>
      <c r="F37" s="380">
        <f>D37*E37</f>
        <v>0</v>
      </c>
      <c r="G37" s="380">
        <v>76.32</v>
      </c>
      <c r="H37" s="380">
        <f>D37*G37</f>
        <v>763.1999999999999</v>
      </c>
      <c r="I37" s="380">
        <f>F37+H37</f>
        <v>763.1999999999999</v>
      </c>
    </row>
    <row r="38" spans="1:9" ht="15">
      <c r="A38" s="383" t="s">
        <v>372</v>
      </c>
      <c r="B38" s="383" t="s">
        <v>512</v>
      </c>
      <c r="C38" s="383" t="s">
        <v>372</v>
      </c>
      <c r="D38" s="384"/>
      <c r="E38" s="384"/>
      <c r="F38" s="384">
        <f>SUM(F23:F37)</f>
        <v>9324.9</v>
      </c>
      <c r="G38" s="384"/>
      <c r="H38" s="389">
        <f>SUM(H23:H37)</f>
        <v>1756.755</v>
      </c>
      <c r="I38" s="384">
        <f>SUM(I23:I37)</f>
        <v>11081.655</v>
      </c>
    </row>
    <row r="39" spans="1:9" ht="15">
      <c r="A39" s="383" t="s">
        <v>372</v>
      </c>
      <c r="B39" s="383" t="s">
        <v>460</v>
      </c>
      <c r="C39" s="383" t="s">
        <v>372</v>
      </c>
      <c r="D39" s="384"/>
      <c r="E39" s="384"/>
      <c r="F39" s="384"/>
      <c r="G39" s="384"/>
      <c r="H39" s="384"/>
      <c r="I39" s="384"/>
    </row>
    <row r="40" spans="1:9" ht="15">
      <c r="A40" s="379" t="s">
        <v>513</v>
      </c>
      <c r="B40" s="379" t="s">
        <v>514</v>
      </c>
      <c r="C40" s="379" t="s">
        <v>515</v>
      </c>
      <c r="D40" s="380">
        <v>1</v>
      </c>
      <c r="E40" s="380"/>
      <c r="F40" s="380">
        <f>D40*E40</f>
        <v>0</v>
      </c>
      <c r="G40" s="380">
        <v>600</v>
      </c>
      <c r="H40" s="380">
        <f>D40*G40</f>
        <v>600</v>
      </c>
      <c r="I40" s="380">
        <f>F40+H40</f>
        <v>600</v>
      </c>
    </row>
    <row r="41" spans="1:9" ht="15">
      <c r="A41" s="379" t="s">
        <v>516</v>
      </c>
      <c r="B41" s="379" t="s">
        <v>517</v>
      </c>
      <c r="C41" s="379" t="s">
        <v>518</v>
      </c>
      <c r="D41" s="380">
        <v>6</v>
      </c>
      <c r="E41" s="380"/>
      <c r="F41" s="380">
        <f>D41*E41</f>
        <v>0</v>
      </c>
      <c r="G41" s="380">
        <v>342</v>
      </c>
      <c r="H41" s="380">
        <f>D41*G41</f>
        <v>2052</v>
      </c>
      <c r="I41" s="380">
        <f>F41+H41</f>
        <v>2052</v>
      </c>
    </row>
    <row r="42" spans="1:9" ht="15">
      <c r="A42" s="379" t="s">
        <v>519</v>
      </c>
      <c r="B42" s="379" t="s">
        <v>520</v>
      </c>
      <c r="C42" s="379" t="s">
        <v>518</v>
      </c>
      <c r="D42" s="380"/>
      <c r="E42" s="380"/>
      <c r="F42" s="380">
        <f>D42*E42</f>
        <v>0</v>
      </c>
      <c r="G42" s="380">
        <v>225</v>
      </c>
      <c r="H42" s="380">
        <f>D42*G42</f>
        <v>0</v>
      </c>
      <c r="I42" s="380">
        <f>F42+H42</f>
        <v>0</v>
      </c>
    </row>
    <row r="43" spans="1:9" ht="15">
      <c r="A43" s="383" t="s">
        <v>372</v>
      </c>
      <c r="B43" s="383" t="s">
        <v>521</v>
      </c>
      <c r="C43" s="383" t="s">
        <v>372</v>
      </c>
      <c r="D43" s="384"/>
      <c r="E43" s="384"/>
      <c r="F43" s="384">
        <f>SUM(F40:F42)</f>
        <v>0</v>
      </c>
      <c r="G43" s="384"/>
      <c r="H43" s="384">
        <f>SUM(H40:H42)</f>
        <v>2652</v>
      </c>
      <c r="I43" s="384">
        <f>SUM(I40:I42)</f>
        <v>2652</v>
      </c>
    </row>
    <row r="44" spans="1:9" ht="15">
      <c r="A44" s="379" t="s">
        <v>372</v>
      </c>
      <c r="B44" s="379" t="s">
        <v>372</v>
      </c>
      <c r="C44" s="379" t="s">
        <v>372</v>
      </c>
      <c r="D44" s="380"/>
      <c r="E44" s="380"/>
      <c r="F44" s="380"/>
      <c r="G44" s="380"/>
      <c r="H44" s="380"/>
      <c r="I44" s="380">
        <f>F44+H44</f>
        <v>0</v>
      </c>
    </row>
    <row r="46" ht="15">
      <c r="I46" s="1">
        <f>I6+I21+I38+I43</f>
        <v>72018.515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60" zoomScalePageLayoutView="0" workbookViewId="0" topLeftCell="A1">
      <selection activeCell="B32" sqref="B32"/>
    </sheetView>
  </sheetViews>
  <sheetFormatPr defaultColWidth="9.140625" defaultRowHeight="15"/>
  <cols>
    <col min="1" max="1" width="26.140625" style="386" bestFit="1" customWidth="1"/>
    <col min="2" max="2" width="62.140625" style="386" bestFit="1" customWidth="1"/>
  </cols>
  <sheetData>
    <row r="1" spans="1:2" ht="15">
      <c r="A1" s="375" t="s">
        <v>50</v>
      </c>
      <c r="B1" s="375" t="s">
        <v>522</v>
      </c>
    </row>
    <row r="2" spans="1:2" ht="15">
      <c r="A2" s="375" t="s">
        <v>523</v>
      </c>
      <c r="B2" s="383" t="s">
        <v>524</v>
      </c>
    </row>
    <row r="3" spans="1:2" ht="15">
      <c r="A3" s="375" t="s">
        <v>525</v>
      </c>
      <c r="B3" s="377" t="s">
        <v>526</v>
      </c>
    </row>
    <row r="4" spans="1:2" ht="15">
      <c r="A4" s="375" t="s">
        <v>372</v>
      </c>
      <c r="B4" s="379" t="s">
        <v>527</v>
      </c>
    </row>
    <row r="5" spans="1:2" ht="15">
      <c r="A5" s="375" t="s">
        <v>528</v>
      </c>
      <c r="B5" s="377" t="s">
        <v>529</v>
      </c>
    </row>
    <row r="6" spans="1:2" ht="15">
      <c r="A6" s="375" t="s">
        <v>530</v>
      </c>
      <c r="B6" s="377" t="s">
        <v>531</v>
      </c>
    </row>
    <row r="7" spans="1:2" ht="15">
      <c r="A7" s="375" t="s">
        <v>532</v>
      </c>
      <c r="B7" s="377" t="s">
        <v>372</v>
      </c>
    </row>
    <row r="8" spans="1:2" ht="15">
      <c r="A8" s="375" t="s">
        <v>533</v>
      </c>
      <c r="B8" s="377" t="s">
        <v>534</v>
      </c>
    </row>
    <row r="9" spans="1:2" ht="15">
      <c r="A9" s="375" t="s">
        <v>535</v>
      </c>
      <c r="B9" s="377" t="s">
        <v>372</v>
      </c>
    </row>
    <row r="10" spans="1:2" ht="15">
      <c r="A10" s="375" t="s">
        <v>536</v>
      </c>
      <c r="B10" s="377" t="s">
        <v>537</v>
      </c>
    </row>
    <row r="11" spans="1:2" ht="15">
      <c r="A11" s="375" t="s">
        <v>538</v>
      </c>
      <c r="B11" s="377" t="s">
        <v>372</v>
      </c>
    </row>
    <row r="12" spans="1:2" ht="15">
      <c r="A12" s="375" t="s">
        <v>539</v>
      </c>
      <c r="B12" s="377" t="s">
        <v>540</v>
      </c>
    </row>
    <row r="13" spans="1:2" ht="15">
      <c r="A13" s="375" t="s">
        <v>541</v>
      </c>
      <c r="B13" s="377" t="s">
        <v>372</v>
      </c>
    </row>
    <row r="14" spans="1:2" ht="15">
      <c r="A14" s="375" t="s">
        <v>542</v>
      </c>
      <c r="B14" s="377" t="s">
        <v>372</v>
      </c>
    </row>
    <row r="15" spans="1:2" ht="15">
      <c r="A15" s="375" t="s">
        <v>543</v>
      </c>
      <c r="B15" s="377" t="s">
        <v>544</v>
      </c>
    </row>
    <row r="16" spans="1:2" ht="15">
      <c r="A16" s="375" t="s">
        <v>372</v>
      </c>
      <c r="B16" s="379" t="s">
        <v>372</v>
      </c>
    </row>
    <row r="17" spans="1:2" ht="15">
      <c r="A17" s="375" t="s">
        <v>545</v>
      </c>
      <c r="B17" s="381" t="s">
        <v>546</v>
      </c>
    </row>
    <row r="18" spans="1:2" ht="15">
      <c r="A18" s="375" t="s">
        <v>547</v>
      </c>
      <c r="B18" s="381" t="s">
        <v>548</v>
      </c>
    </row>
    <row r="19" spans="1:2" ht="15">
      <c r="A19" s="375" t="s">
        <v>549</v>
      </c>
      <c r="B19" s="381" t="s">
        <v>550</v>
      </c>
    </row>
    <row r="20" spans="1:2" ht="15">
      <c r="A20" s="375" t="s">
        <v>551</v>
      </c>
      <c r="B20" s="381" t="s">
        <v>552</v>
      </c>
    </row>
    <row r="21" spans="1:2" ht="15">
      <c r="A21" s="375" t="s">
        <v>553</v>
      </c>
      <c r="B21" s="381" t="s">
        <v>552</v>
      </c>
    </row>
    <row r="22" spans="1:2" ht="15">
      <c r="A22" s="375" t="s">
        <v>554</v>
      </c>
      <c r="B22" s="381" t="s">
        <v>552</v>
      </c>
    </row>
    <row r="23" spans="1:2" ht="15">
      <c r="A23" s="375" t="s">
        <v>555</v>
      </c>
      <c r="B23" s="381" t="s">
        <v>552</v>
      </c>
    </row>
    <row r="24" spans="1:2" ht="15">
      <c r="A24" s="375" t="s">
        <v>556</v>
      </c>
      <c r="B24" s="381" t="s">
        <v>552</v>
      </c>
    </row>
    <row r="25" spans="1:2" ht="15">
      <c r="A25" s="375" t="s">
        <v>557</v>
      </c>
      <c r="B25" s="381" t="s">
        <v>552</v>
      </c>
    </row>
    <row r="26" spans="1:2" ht="15">
      <c r="A26" s="375" t="s">
        <v>558</v>
      </c>
      <c r="B26" s="381" t="s">
        <v>552</v>
      </c>
    </row>
    <row r="27" spans="1:2" ht="15">
      <c r="A27" s="375" t="s">
        <v>559</v>
      </c>
      <c r="B27" s="381" t="s">
        <v>560</v>
      </c>
    </row>
    <row r="28" spans="1:2" ht="15">
      <c r="A28" s="375" t="s">
        <v>561</v>
      </c>
      <c r="B28" s="381" t="s">
        <v>552</v>
      </c>
    </row>
    <row r="29" spans="1:2" ht="15">
      <c r="A29" s="375" t="s">
        <v>562</v>
      </c>
      <c r="B29" s="381" t="s">
        <v>552</v>
      </c>
    </row>
    <row r="30" spans="1:2" ht="15">
      <c r="A30" s="375" t="s">
        <v>563</v>
      </c>
      <c r="B30" s="381" t="s">
        <v>552</v>
      </c>
    </row>
    <row r="31" spans="1:2" ht="15">
      <c r="A31" s="375" t="s">
        <v>564</v>
      </c>
      <c r="B31" s="381" t="s">
        <v>552</v>
      </c>
    </row>
    <row r="32" spans="1:2" ht="22.5">
      <c r="A32" s="390" t="s">
        <v>565</v>
      </c>
      <c r="B32" s="381" t="s">
        <v>566</v>
      </c>
    </row>
    <row r="33" spans="1:2" ht="15">
      <c r="A33" s="375" t="s">
        <v>567</v>
      </c>
      <c r="B33" s="381" t="s">
        <v>485</v>
      </c>
    </row>
    <row r="34" spans="1:2" ht="15">
      <c r="A34" s="386" t="s">
        <v>568</v>
      </c>
      <c r="B34" s="386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2020-06-23T09:14:08Z</cp:lastPrinted>
  <dcterms:created xsi:type="dcterms:W3CDTF">2020-06-16T10:02:12Z</dcterms:created>
  <dcterms:modified xsi:type="dcterms:W3CDTF">2020-06-23T09:22:30Z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